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g36106\Desktop\"/>
    </mc:Choice>
  </mc:AlternateContent>
  <bookViews>
    <workbookView xWindow="3345" yWindow="2025" windowWidth="24135" windowHeight="15600" tabRatio="500" activeTab="2"/>
  </bookViews>
  <sheets>
    <sheet name="Summary" sheetId="6" r:id="rId1"/>
    <sheet name="ddConsortia" sheetId="11" state="hidden" r:id="rId2"/>
    <sheet name="RSCCD" sheetId="13" r:id="rId3"/>
    <sheet name="GGUSD" sheetId="37" r:id="rId4"/>
    <sheet name="OUSD" sheetId="19" r:id="rId5"/>
    <sheet name="SAUSD" sheetId="20" r:id="rId6"/>
    <sheet name="OCDE" sheetId="21" r:id="rId7"/>
    <sheet name="Sheet6" sheetId="22" r:id="rId8"/>
    <sheet name="Sheet7" sheetId="23" r:id="rId9"/>
    <sheet name="Sheet8" sheetId="24" r:id="rId10"/>
    <sheet name="Sheet9" sheetId="25" r:id="rId11"/>
    <sheet name="Sheet10" sheetId="26" r:id="rId12"/>
    <sheet name="Sheet11" sheetId="27" r:id="rId13"/>
    <sheet name="Sheet12" sheetId="28" r:id="rId14"/>
    <sheet name="Sheet13" sheetId="29" r:id="rId15"/>
    <sheet name="Sheet14" sheetId="30" r:id="rId16"/>
    <sheet name="Sheet15" sheetId="31" r:id="rId17"/>
    <sheet name="Sheet16" sheetId="32" r:id="rId18"/>
    <sheet name="Sheet17" sheetId="33" r:id="rId19"/>
    <sheet name="Sheet18" sheetId="34" r:id="rId20"/>
    <sheet name="Sheet19" sheetId="35" r:id="rId21"/>
    <sheet name="Sheet20" sheetId="36" r:id="rId22"/>
  </sheets>
  <externalReferences>
    <externalReference r:id="rId23"/>
  </externalReferences>
  <definedNames>
    <definedName name="ddConsortia">[1]Census!$A$2:$A$71</definedName>
    <definedName name="ddConsortium">ddConsortia!$A$2:$A$72</definedName>
    <definedName name="_xlnm.Print_Area" localSheetId="3">GGUSD!$A$1:$L$55</definedName>
    <definedName name="_xlnm.Print_Area" localSheetId="6">OCDE!$A$1:$L$55</definedName>
    <definedName name="_xlnm.Print_Area" localSheetId="2">RSCCD!$A$1:$L$55</definedName>
    <definedName name="_xlnm.Print_Area" localSheetId="5">SAUSD!$A$1:$L$55</definedName>
    <definedName name="_xlnm.Print_Area" localSheetId="11">Sheet10!$A$1:$L$55</definedName>
    <definedName name="_xlnm.Print_Area" localSheetId="12">Sheet11!$A$1:$L$55</definedName>
    <definedName name="_xlnm.Print_Area" localSheetId="13">Sheet12!$A$1:$L$55</definedName>
    <definedName name="_xlnm.Print_Area" localSheetId="14">Sheet13!$A$1:$L$55</definedName>
    <definedName name="_xlnm.Print_Area" localSheetId="15">Sheet14!$A$1:$L$55</definedName>
    <definedName name="_xlnm.Print_Area" localSheetId="16">Sheet15!$A$1:$L$55</definedName>
    <definedName name="_xlnm.Print_Area" localSheetId="17">Sheet16!$A$1:$L$55</definedName>
    <definedName name="_xlnm.Print_Area" localSheetId="18">Sheet17!$A$1:$L$55</definedName>
    <definedName name="_xlnm.Print_Area" localSheetId="19">Sheet18!$A$1:$L$55</definedName>
    <definedName name="_xlnm.Print_Area" localSheetId="20">Sheet19!$A$1:$L$55</definedName>
    <definedName name="_xlnm.Print_Area" localSheetId="21">Sheet20!$A$1:$L$55</definedName>
    <definedName name="_xlnm.Print_Area" localSheetId="7">Sheet6!$A$1:$L$55</definedName>
    <definedName name="_xlnm.Print_Area" localSheetId="8">Sheet7!$A$1:$L$55</definedName>
    <definedName name="_xlnm.Print_Area" localSheetId="9">Sheet8!$A$1:$L$55</definedName>
    <definedName name="_xlnm.Print_Area" localSheetId="10">Sheet9!$A$1:$L$55</definedName>
    <definedName name="_xlnm.Print_Area" localSheetId="0">Summary!$A$1:$L$53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3" i="37" l="1"/>
  <c r="K53" i="19"/>
  <c r="K53" i="20"/>
  <c r="K53" i="21"/>
  <c r="K53" i="22"/>
  <c r="K53" i="23"/>
  <c r="K53" i="24"/>
  <c r="K53" i="25"/>
  <c r="K53" i="26"/>
  <c r="K53" i="27"/>
  <c r="K53" i="28"/>
  <c r="K53" i="29"/>
  <c r="K53" i="30"/>
  <c r="K53" i="31"/>
  <c r="K53" i="32"/>
  <c r="K53" i="33"/>
  <c r="K53" i="34"/>
  <c r="K53" i="35"/>
  <c r="K53" i="36"/>
  <c r="K53" i="13"/>
  <c r="K51" i="37"/>
  <c r="K51" i="19"/>
  <c r="K51" i="20"/>
  <c r="K51" i="21"/>
  <c r="K51" i="22"/>
  <c r="K51" i="23"/>
  <c r="K51" i="24"/>
  <c r="K51" i="25"/>
  <c r="K51" i="26"/>
  <c r="K51" i="27"/>
  <c r="K51" i="28"/>
  <c r="K51" i="29"/>
  <c r="K51" i="30"/>
  <c r="K51" i="31"/>
  <c r="K51" i="32"/>
  <c r="K51" i="33"/>
  <c r="K51" i="34"/>
  <c r="K51" i="35"/>
  <c r="K51" i="36"/>
  <c r="K51" i="13"/>
  <c r="K49" i="37"/>
  <c r="K49" i="19"/>
  <c r="K49" i="20"/>
  <c r="K49" i="21"/>
  <c r="K49" i="22"/>
  <c r="K49" i="23"/>
  <c r="K49" i="24"/>
  <c r="K49" i="25"/>
  <c r="K49" i="26"/>
  <c r="K49" i="27"/>
  <c r="K49" i="28"/>
  <c r="K49" i="29"/>
  <c r="K49" i="30"/>
  <c r="K49" i="31"/>
  <c r="K49" i="32"/>
  <c r="K49" i="33"/>
  <c r="K49" i="34"/>
  <c r="K49" i="35"/>
  <c r="K49" i="36"/>
  <c r="K49" i="13"/>
  <c r="K47" i="37"/>
  <c r="K47" i="19"/>
  <c r="K47" i="20"/>
  <c r="K47" i="21"/>
  <c r="K47" i="22"/>
  <c r="K47" i="23"/>
  <c r="K47" i="24"/>
  <c r="K47" i="25"/>
  <c r="K47" i="26"/>
  <c r="K47" i="27"/>
  <c r="K47" i="28"/>
  <c r="K47" i="29"/>
  <c r="K47" i="30"/>
  <c r="K47" i="31"/>
  <c r="K47" i="32"/>
  <c r="K47" i="33"/>
  <c r="K47" i="34"/>
  <c r="K47" i="35"/>
  <c r="K47" i="36"/>
  <c r="K47" i="13"/>
  <c r="K45" i="37"/>
  <c r="K45" i="19"/>
  <c r="K45" i="20"/>
  <c r="K45" i="21"/>
  <c r="K45" i="22"/>
  <c r="K45" i="23"/>
  <c r="K45" i="24"/>
  <c r="K45" i="25"/>
  <c r="K45" i="26"/>
  <c r="K45" i="27"/>
  <c r="K45" i="28"/>
  <c r="K45" i="29"/>
  <c r="K45" i="30"/>
  <c r="K45" i="31"/>
  <c r="K45" i="32"/>
  <c r="K45" i="33"/>
  <c r="K45" i="34"/>
  <c r="K45" i="35"/>
  <c r="K45" i="36"/>
  <c r="K45" i="13"/>
  <c r="K43" i="37"/>
  <c r="K43" i="19"/>
  <c r="K43" i="20"/>
  <c r="K43" i="21"/>
  <c r="K43" i="22"/>
  <c r="K43" i="23"/>
  <c r="K43" i="24"/>
  <c r="K43" i="25"/>
  <c r="K43" i="26"/>
  <c r="K43" i="27"/>
  <c r="K43" i="28"/>
  <c r="K43" i="29"/>
  <c r="K43" i="30"/>
  <c r="K43" i="31"/>
  <c r="K43" i="32"/>
  <c r="K43" i="33"/>
  <c r="K43" i="34"/>
  <c r="K43" i="35"/>
  <c r="K43" i="36"/>
  <c r="K43" i="13"/>
  <c r="K41" i="37"/>
  <c r="K41" i="19"/>
  <c r="K41" i="20"/>
  <c r="K41" i="21"/>
  <c r="K41" i="22"/>
  <c r="K41" i="23"/>
  <c r="K41" i="24"/>
  <c r="K41" i="25"/>
  <c r="K41" i="26"/>
  <c r="K41" i="27"/>
  <c r="K41" i="28"/>
  <c r="K41" i="29"/>
  <c r="K41" i="30"/>
  <c r="K41" i="31"/>
  <c r="K41" i="32"/>
  <c r="K41" i="33"/>
  <c r="K41" i="34"/>
  <c r="K41" i="35"/>
  <c r="K41" i="36"/>
  <c r="K41" i="13"/>
  <c r="K39" i="37"/>
  <c r="K39" i="19"/>
  <c r="K39" i="20"/>
  <c r="K39" i="21"/>
  <c r="K39" i="22"/>
  <c r="K39" i="23"/>
  <c r="K39" i="24"/>
  <c r="K39" i="25"/>
  <c r="K39" i="26"/>
  <c r="K39" i="27"/>
  <c r="K39" i="28"/>
  <c r="K39" i="29"/>
  <c r="K39" i="30"/>
  <c r="K39" i="31"/>
  <c r="K39" i="32"/>
  <c r="K39" i="33"/>
  <c r="K39" i="34"/>
  <c r="K39" i="35"/>
  <c r="K39" i="36"/>
  <c r="K39" i="13"/>
  <c r="I47" i="6"/>
  <c r="G47" i="6"/>
  <c r="I45" i="6"/>
  <c r="G45" i="6"/>
  <c r="I43" i="6"/>
  <c r="G43" i="6"/>
  <c r="G41" i="6"/>
  <c r="I41" i="6"/>
  <c r="G39" i="6"/>
  <c r="I39" i="6"/>
  <c r="G37" i="6"/>
  <c r="I37" i="6"/>
  <c r="K30" i="37"/>
  <c r="K30" i="19"/>
  <c r="K30" i="20"/>
  <c r="K30" i="21"/>
  <c r="K30" i="22"/>
  <c r="K30" i="23"/>
  <c r="K30" i="24"/>
  <c r="K30" i="25"/>
  <c r="K30" i="26"/>
  <c r="K30" i="27"/>
  <c r="K30" i="28"/>
  <c r="K30" i="29"/>
  <c r="K30" i="30"/>
  <c r="K30" i="31"/>
  <c r="K30" i="32"/>
  <c r="K30" i="33"/>
  <c r="K30" i="34"/>
  <c r="K30" i="35"/>
  <c r="K30" i="36"/>
  <c r="K30" i="13"/>
  <c r="K28" i="37"/>
  <c r="K28" i="19"/>
  <c r="K28" i="20"/>
  <c r="K28" i="21"/>
  <c r="K28" i="22"/>
  <c r="K28" i="23"/>
  <c r="K28" i="24"/>
  <c r="K28" i="25"/>
  <c r="K28" i="26"/>
  <c r="K28" i="27"/>
  <c r="K28" i="28"/>
  <c r="K28" i="29"/>
  <c r="K28" i="30"/>
  <c r="K28" i="31"/>
  <c r="K28" i="32"/>
  <c r="K28" i="33"/>
  <c r="K28" i="34"/>
  <c r="K28" i="35"/>
  <c r="K28" i="36"/>
  <c r="K28" i="13"/>
  <c r="K26" i="37"/>
  <c r="K26" i="19"/>
  <c r="K26" i="20"/>
  <c r="K26" i="21"/>
  <c r="K26" i="22"/>
  <c r="K26" i="23"/>
  <c r="K26" i="24"/>
  <c r="K26" i="25"/>
  <c r="K26" i="26"/>
  <c r="K26" i="27"/>
  <c r="K26" i="28"/>
  <c r="K26" i="29"/>
  <c r="K26" i="30"/>
  <c r="K26" i="31"/>
  <c r="K26" i="32"/>
  <c r="K26" i="33"/>
  <c r="K26" i="34"/>
  <c r="K26" i="35"/>
  <c r="K26" i="36"/>
  <c r="K26" i="13"/>
  <c r="K24" i="37"/>
  <c r="K24" i="19"/>
  <c r="K24" i="20"/>
  <c r="K24" i="21"/>
  <c r="K24" i="22"/>
  <c r="K24" i="23"/>
  <c r="K24" i="24"/>
  <c r="K24" i="25"/>
  <c r="K24" i="26"/>
  <c r="K24" i="27"/>
  <c r="K24" i="28"/>
  <c r="K24" i="29"/>
  <c r="K24" i="30"/>
  <c r="K24" i="31"/>
  <c r="K24" i="32"/>
  <c r="K24" i="33"/>
  <c r="K24" i="34"/>
  <c r="K24" i="35"/>
  <c r="K24" i="36"/>
  <c r="K24" i="13"/>
  <c r="K22" i="37"/>
  <c r="K22" i="19"/>
  <c r="K22" i="20"/>
  <c r="K22" i="21"/>
  <c r="K22" i="22"/>
  <c r="K22" i="23"/>
  <c r="K22" i="24"/>
  <c r="K22" i="25"/>
  <c r="K22" i="26"/>
  <c r="K22" i="27"/>
  <c r="K22" i="28"/>
  <c r="K22" i="29"/>
  <c r="K22" i="30"/>
  <c r="K22" i="31"/>
  <c r="K22" i="32"/>
  <c r="K22" i="33"/>
  <c r="K22" i="34"/>
  <c r="K22" i="35"/>
  <c r="K22" i="36"/>
  <c r="K22" i="13"/>
  <c r="K20" i="37"/>
  <c r="K20" i="19"/>
  <c r="K20" i="20"/>
  <c r="K20" i="21"/>
  <c r="K20" i="22"/>
  <c r="K20" i="23"/>
  <c r="K20" i="24"/>
  <c r="K20" i="25"/>
  <c r="K20" i="26"/>
  <c r="K20" i="27"/>
  <c r="K20" i="28"/>
  <c r="K20" i="29"/>
  <c r="K20" i="30"/>
  <c r="K20" i="31"/>
  <c r="K20" i="32"/>
  <c r="K20" i="33"/>
  <c r="K20" i="34"/>
  <c r="K20" i="35"/>
  <c r="K20" i="36"/>
  <c r="K20" i="13"/>
  <c r="K18" i="37"/>
  <c r="K18" i="19"/>
  <c r="K18" i="20"/>
  <c r="K18" i="21"/>
  <c r="K18" i="22"/>
  <c r="K18" i="23"/>
  <c r="K18" i="24"/>
  <c r="K18" i="25"/>
  <c r="K18" i="26"/>
  <c r="K18" i="27"/>
  <c r="K18" i="28"/>
  <c r="K18" i="29"/>
  <c r="K18" i="30"/>
  <c r="K18" i="31"/>
  <c r="K18" i="32"/>
  <c r="K18" i="33"/>
  <c r="K18" i="34"/>
  <c r="K18" i="35"/>
  <c r="K18" i="36"/>
  <c r="K18" i="13"/>
  <c r="I51" i="6"/>
  <c r="I49" i="6"/>
  <c r="G51" i="6"/>
  <c r="G49" i="6"/>
  <c r="I28" i="6"/>
  <c r="G28" i="6"/>
  <c r="I26" i="6"/>
  <c r="G26" i="6"/>
  <c r="I24" i="6"/>
  <c r="G24" i="6"/>
  <c r="I22" i="6"/>
  <c r="G22" i="6"/>
  <c r="I20" i="6"/>
  <c r="G20" i="6"/>
  <c r="I18" i="6"/>
  <c r="G18" i="6"/>
  <c r="I16" i="6"/>
  <c r="G16" i="6"/>
  <c r="E8" i="37"/>
  <c r="E8" i="36"/>
  <c r="E8" i="35"/>
  <c r="E8" i="34"/>
  <c r="E8" i="33"/>
  <c r="E8" i="32"/>
  <c r="E8" i="31"/>
  <c r="E8" i="30"/>
  <c r="E8" i="29"/>
  <c r="E8" i="28"/>
  <c r="E8" i="27"/>
  <c r="E8" i="26"/>
  <c r="E8" i="25"/>
  <c r="E8" i="24"/>
  <c r="E8" i="23"/>
  <c r="E8" i="22"/>
  <c r="E8" i="21"/>
  <c r="E8" i="20"/>
  <c r="E8" i="19"/>
  <c r="E8" i="13"/>
  <c r="K51" i="6" l="1"/>
  <c r="K47" i="6"/>
  <c r="K43" i="6"/>
  <c r="K49" i="6"/>
  <c r="K45" i="6"/>
  <c r="K41" i="6"/>
  <c r="K39" i="6"/>
  <c r="K28" i="6"/>
  <c r="K26" i="6"/>
  <c r="K24" i="6"/>
  <c r="K22" i="6"/>
  <c r="K20" i="6"/>
  <c r="K18" i="6"/>
  <c r="K16" i="6"/>
  <c r="K37" i="6"/>
</calcChain>
</file>

<file path=xl/sharedStrings.xml><?xml version="1.0" encoding="utf-8"?>
<sst xmlns="http://schemas.openxmlformats.org/spreadsheetml/2006/main" count="712" uniqueCount="121">
  <si>
    <t>Projected Target Rate (%) for 2015-2016  </t>
  </si>
  <si>
    <t>Projected number of Students with this goal</t>
  </si>
  <si>
    <t>Projected number achieving the performance outcome</t>
  </si>
  <si>
    <t xml:space="preserve">6.2a - For WIOA students - % that completes at least one Educational Functioning Level as defined in the NRS system, for those who had this goal during the current program year.  </t>
  </si>
  <si>
    <t xml:space="preserve">6.2b - For Non-WIOA students - % that achieves at least one course completion, for those who had this goal during the current program year.  </t>
  </si>
  <si>
    <t xml:space="preserve">6.2c - % Completion of HSD or Equivalent, for those who had this goal during the current program year.  </t>
  </si>
  <si>
    <t xml:space="preserve">6.2d - % Transition from K-12 adult to post-secondary, for those who had this goal during the current program year.  </t>
  </si>
  <si>
    <t xml:space="preserve">6.2e - % Transition from non-credit to credit in post-secondary, for those who had this goal during the current program year.  </t>
  </si>
  <si>
    <t xml:space="preserve">6.2f - % Completion of post-secondary certifications, degrees, or training programs, for those who had this goal during the current program year.  </t>
  </si>
  <si>
    <t xml:space="preserve">6.2g - % Placed in jobs, for those who had this goal during the current program year.  </t>
  </si>
  <si>
    <t>6.2h - % With increased wages, for those who had this goal during the current program year.</t>
  </si>
  <si>
    <t>AY 2013-2014 Numbers From AB86 Final Plan</t>
  </si>
  <si>
    <t>Projected Target for
2015-2016</t>
  </si>
  <si>
    <t>Consortium Name:</t>
  </si>
  <si>
    <t>Cerritos</t>
  </si>
  <si>
    <t>Member Name:</t>
  </si>
  <si>
    <t>Regional Consortia</t>
  </si>
  <si>
    <t>Allan Hancock</t>
  </si>
  <si>
    <t>Antelope Valley</t>
  </si>
  <si>
    <t>Barstow</t>
  </si>
  <si>
    <t>Butte-Glenn</t>
  </si>
  <si>
    <t>Cabrillo</t>
  </si>
  <si>
    <t>Chabot-Las Positas</t>
  </si>
  <si>
    <t>Chaffey</t>
  </si>
  <si>
    <t>Citrus</t>
  </si>
  <si>
    <t>Coast</t>
  </si>
  <si>
    <t>Compton / Paramount (Tri-Cities)</t>
  </si>
  <si>
    <t>Contra Costa</t>
  </si>
  <si>
    <t>Copper Mountain</t>
  </si>
  <si>
    <t>Desert</t>
  </si>
  <si>
    <t>El Camino</t>
  </si>
  <si>
    <t>Feather River</t>
  </si>
  <si>
    <t>Foothill-DeAnza</t>
  </si>
  <si>
    <t>Gavilan</t>
  </si>
  <si>
    <t>Glendale</t>
  </si>
  <si>
    <t>Grossmont-Cuyamaca</t>
  </si>
  <si>
    <t>Hartnell / Salinas</t>
  </si>
  <si>
    <t>Imperial</t>
  </si>
  <si>
    <t>Kern</t>
  </si>
  <si>
    <t>Lake Tahoe</t>
  </si>
  <si>
    <t>Lassen</t>
  </si>
  <si>
    <t>Long Beach</t>
  </si>
  <si>
    <t>Los Angeles</t>
  </si>
  <si>
    <t>Los Rios</t>
  </si>
  <si>
    <t>Marin</t>
  </si>
  <si>
    <t>Mendocino-Lake</t>
  </si>
  <si>
    <t>Merced</t>
  </si>
  <si>
    <t>MiraCosta</t>
  </si>
  <si>
    <t>Monterey Peninsula</t>
  </si>
  <si>
    <t>Mt. San Antonio</t>
  </si>
  <si>
    <t>Mt. San Jacinto</t>
  </si>
  <si>
    <t>Napa Valley</t>
  </si>
  <si>
    <t>North Orange County</t>
  </si>
  <si>
    <t>Ohlone</t>
  </si>
  <si>
    <t>Palo Verde</t>
  </si>
  <si>
    <t>Palomar / Vista</t>
  </si>
  <si>
    <t>Pasadena</t>
  </si>
  <si>
    <t>Peralta / Piedmont</t>
  </si>
  <si>
    <t>Rancho Santiago</t>
  </si>
  <si>
    <t>Redwoods</t>
  </si>
  <si>
    <t>Rio Hondo</t>
  </si>
  <si>
    <t>Riverside</t>
  </si>
  <si>
    <t>San Bernardino</t>
  </si>
  <si>
    <t>San Diego</t>
  </si>
  <si>
    <t>San Francisco</t>
  </si>
  <si>
    <t>San Joaquin Delta</t>
  </si>
  <si>
    <t>San Luis Obispo</t>
  </si>
  <si>
    <t>San Mateo</t>
  </si>
  <si>
    <t>Santa Barbara</t>
  </si>
  <si>
    <t>Santa Clarita</t>
  </si>
  <si>
    <t>Santa Monica</t>
  </si>
  <si>
    <t>Sequoias</t>
  </si>
  <si>
    <t>Shasta-Tehama-Trinity</t>
  </si>
  <si>
    <t>Sierra / Roseville</t>
  </si>
  <si>
    <t>Siskiyou</t>
  </si>
  <si>
    <t>Solano</t>
  </si>
  <si>
    <t>Sonoma</t>
  </si>
  <si>
    <t xml:space="preserve">South Bay </t>
  </si>
  <si>
    <t>South Orange</t>
  </si>
  <si>
    <t>Southwestern</t>
  </si>
  <si>
    <t>State Center</t>
  </si>
  <si>
    <t>Ventura</t>
  </si>
  <si>
    <t>Victor Valley</t>
  </si>
  <si>
    <t>West Hills</t>
  </si>
  <si>
    <t>West Kern</t>
  </si>
  <si>
    <t>Yosemite</t>
  </si>
  <si>
    <t>Yuba</t>
  </si>
  <si>
    <r>
      <t xml:space="preserve">Table 6.1 Levels of Service by Program Area and Member (Projected Targets). </t>
    </r>
    <r>
      <rPr>
        <sz val="12"/>
        <color theme="1"/>
        <rFont val="Arial"/>
      </rPr>
      <t xml:space="preserve">Provide a the number of students served in AY 2013-14 as identified in  your AB86 Final Plan, as applicable, and target numbers for each of the AB104 Program Areas listed in the table shown below. </t>
    </r>
    <r>
      <rPr>
        <i/>
        <sz val="12"/>
        <color theme="1"/>
        <rFont val="Arial"/>
      </rPr>
      <t xml:space="preserve">Estimates for the figures for the new AB104 program areas (Pre-Apprenticeship training, Adults training to support child school success, and Older Adults in the Workforce) are acceptable. </t>
    </r>
    <r>
      <rPr>
        <sz val="12"/>
        <color theme="1"/>
        <rFont val="Arial"/>
      </rPr>
      <t xml:space="preserve">Duplicated headcounts are acceptable as some students may be in more than one program. You may add notes to explain your baseline and target figures, if necessary. </t>
    </r>
    <r>
      <rPr>
        <b/>
        <sz val="12"/>
        <color theme="1"/>
        <rFont val="Arial"/>
      </rPr>
      <t xml:space="preserve">It is understood that these figures will change over the course of implementation, so this would be your best estimate at this time. </t>
    </r>
  </si>
  <si>
    <r>
      <t xml:space="preserve">Table 6.2: Performance Outcomes by Member – Projected Targets. </t>
    </r>
    <r>
      <rPr>
        <sz val="12"/>
        <rFont val="Arial"/>
        <family val="2"/>
      </rPr>
      <t xml:space="preserve">Provide target percentages for each of the performance measures listed in the table shown below. See the Guidance document for more information on this section, and resource links for goal-setting approaches. </t>
    </r>
  </si>
  <si>
    <t>6.1b - English as a second language</t>
  </si>
  <si>
    <t>Projected Percent Change (%) for 2015-2016  </t>
  </si>
  <si>
    <t>AB104 Block Grant Consortium Performance Measures Form</t>
  </si>
  <si>
    <t>Notes</t>
  </si>
  <si>
    <t>Consortium:</t>
  </si>
  <si>
    <t>6.1a - Adult Education (ABE, ASE, Basic Skills)</t>
  </si>
  <si>
    <t>6.1c - Adults in the workforce (including older adults)</t>
  </si>
  <si>
    <t xml:space="preserve">6.1d - Adults training to support child school success </t>
  </si>
  <si>
    <t>6.1e - Adults with Disabilities</t>
  </si>
  <si>
    <t>6.1f - Careers and Technical Education</t>
  </si>
  <si>
    <t>6.1g - Pre-apprenticeship Training</t>
  </si>
  <si>
    <t>No programs in this area at this time.</t>
  </si>
  <si>
    <t>New program started in Falll 2015. No data available from 2013-2014.</t>
  </si>
  <si>
    <t>Not applicable to noncredit at RSCCD.</t>
  </si>
  <si>
    <t>Data gathered from student self-reporting on CASAS updates.</t>
  </si>
  <si>
    <t>Need to implement a formal process to collect data.</t>
  </si>
  <si>
    <t>New program starting in spring 2016. No data available from 2013-14.</t>
  </si>
  <si>
    <t>Small program filling a gap in the Orange area.</t>
  </si>
  <si>
    <t>Not applicable to the K-12 adult education program at OUSD.</t>
  </si>
  <si>
    <t>Not applicable to the K-12 adult education program at GGUSD.</t>
  </si>
  <si>
    <t>Rancho Santiago Community College District</t>
  </si>
  <si>
    <t>Garden Grove Unified School District</t>
  </si>
  <si>
    <t>Orange Unified School District</t>
  </si>
  <si>
    <t>Santa Ana Unified School District</t>
  </si>
  <si>
    <t>Orange County Department of Education</t>
  </si>
  <si>
    <t>Students were determined to be funded under the K-12 umbrella.</t>
  </si>
  <si>
    <t>No adult education programs offered.</t>
  </si>
  <si>
    <t xml:space="preserve">Data gathered from student self-reporting on CASAS updates. </t>
  </si>
  <si>
    <t>N/A  No WIOA data gathered at the adult education program at OUSD.</t>
  </si>
  <si>
    <t xml:space="preserve"> Students were determined to be funded under the K-12 umbrella.</t>
  </si>
  <si>
    <t>Need to implement a formal process to gather this data.</t>
  </si>
  <si>
    <t>Need to implement a regional formal process to gather this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</si>
</sst>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(* #,##0_);_(* \(#,##0\);_(* &quot;-&quot;??_);_(@_)"/>
    <numFmt numFmtId="168" formatCode="0.0%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</font>
    <font>
      <sz val="12"/>
      <color theme="1"/>
      <name val="Arial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2"/>
      <color theme="1"/>
      <name val="Arial"/>
    </font>
    <font>
      <sz val="12"/>
      <color indexed="8"/>
      <name val="Arial"/>
      <family val="2"/>
    </font>
    <font>
      <sz val="11"/>
      <color rgb="FF0070C0"/>
      <name val="Arial"/>
      <family val="2"/>
    </font>
    <font>
      <sz val="20"/>
      <color theme="0" tint="-0.49998474074526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i/>
      <sz val="12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6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02">
    <xf numFmtId="0" fontId="0" fillId="0" borderId="0" xfId="0"/>
    <xf numFmtId="167" fontId="18" fillId="0" borderId="10" xfId="4" quotePrefix="1" applyNumberFormat="1" applyFont="1" applyBorder="1" applyAlignment="1">
      <alignment horizontal="center" vertical="center"/>
    </xf>
    <xf numFmtId="0" fontId="18" fillId="0" borderId="0" xfId="0" quotePrefix="1" applyNumberFormat="1" applyFont="1"/>
    <xf numFmtId="0" fontId="6" fillId="0" borderId="11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8" fillId="0" borderId="11" xfId="0" quotePrefix="1" applyNumberFormat="1" applyFont="1" applyBorder="1"/>
    <xf numFmtId="0" fontId="3" fillId="0" borderId="0" xfId="0" applyFont="1"/>
    <xf numFmtId="0" fontId="16" fillId="2" borderId="0" xfId="0" applyFont="1" applyFill="1" applyProtection="1">
      <protection hidden="1"/>
    </xf>
    <xf numFmtId="0" fontId="15" fillId="2" borderId="0" xfId="0" applyFont="1" applyFill="1" applyAlignment="1" applyProtection="1">
      <alignment vertical="top" wrapText="1"/>
      <protection hidden="1"/>
    </xf>
    <xf numFmtId="0" fontId="16" fillId="2" borderId="0" xfId="0" applyFont="1" applyFill="1" applyAlignment="1" applyProtection="1">
      <protection hidden="1"/>
    </xf>
    <xf numFmtId="0" fontId="19" fillId="2" borderId="0" xfId="3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wrapText="1"/>
      <protection hidden="1"/>
    </xf>
    <xf numFmtId="0" fontId="19" fillId="2" borderId="0" xfId="3" applyFont="1" applyFill="1" applyProtection="1">
      <protection hidden="1"/>
    </xf>
    <xf numFmtId="0" fontId="21" fillId="2" borderId="0" xfId="3" applyFont="1" applyFill="1" applyAlignment="1" applyProtection="1">
      <alignment horizontal="left" vertical="top" wrapText="1"/>
      <protection hidden="1"/>
    </xf>
    <xf numFmtId="0" fontId="21" fillId="2" borderId="0" xfId="3" applyFont="1" applyFill="1" applyProtection="1"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3" fillId="2" borderId="0" xfId="3" applyFont="1" applyFill="1" applyBorder="1" applyProtection="1">
      <protection hidden="1"/>
    </xf>
    <xf numFmtId="0" fontId="3" fillId="2" borderId="0" xfId="3" applyFont="1" applyFill="1" applyProtection="1">
      <protection hidden="1"/>
    </xf>
    <xf numFmtId="0" fontId="3" fillId="2" borderId="2" xfId="3" applyFont="1" applyFill="1" applyBorder="1" applyProtection="1">
      <protection hidden="1"/>
    </xf>
    <xf numFmtId="0" fontId="3" fillId="2" borderId="3" xfId="3" applyFont="1" applyFill="1" applyBorder="1" applyProtection="1">
      <protection hidden="1"/>
    </xf>
    <xf numFmtId="0" fontId="7" fillId="2" borderId="4" xfId="3" applyFont="1" applyFill="1" applyBorder="1" applyAlignment="1" applyProtection="1">
      <alignment vertical="center" wrapText="1"/>
      <protection hidden="1"/>
    </xf>
    <xf numFmtId="166" fontId="7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3" applyFont="1" applyFill="1" applyBorder="1" applyProtection="1">
      <protection hidden="1"/>
    </xf>
    <xf numFmtId="0" fontId="3" fillId="2" borderId="6" xfId="3" applyFont="1" applyFill="1" applyBorder="1" applyProtection="1"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3" fillId="2" borderId="8" xfId="3" applyFont="1" applyFill="1" applyBorder="1" applyProtection="1">
      <protection hidden="1"/>
    </xf>
    <xf numFmtId="0" fontId="10" fillId="2" borderId="0" xfId="3" applyFont="1" applyFill="1" applyAlignment="1" applyProtection="1">
      <alignment wrapText="1"/>
      <protection hidden="1"/>
    </xf>
    <xf numFmtId="0" fontId="10" fillId="2" borderId="6" xfId="3" applyFont="1" applyFill="1" applyBorder="1" applyAlignment="1" applyProtection="1">
      <alignment wrapText="1"/>
      <protection hidden="1"/>
    </xf>
    <xf numFmtId="0" fontId="11" fillId="2" borderId="0" xfId="3" applyFont="1" applyFill="1" applyBorder="1" applyAlignment="1" applyProtection="1">
      <alignment horizontal="center" vertical="center" wrapText="1"/>
      <protection hidden="1"/>
    </xf>
    <xf numFmtId="0" fontId="11" fillId="2" borderId="8" xfId="3" applyFont="1" applyFill="1" applyBorder="1" applyAlignment="1" applyProtection="1">
      <alignment horizontal="center" vertical="center" wrapText="1"/>
      <protection hidden="1"/>
    </xf>
    <xf numFmtId="0" fontId="10" fillId="2" borderId="0" xfId="3" applyFont="1" applyFill="1" applyProtection="1">
      <protection hidden="1"/>
    </xf>
    <xf numFmtId="0" fontId="10" fillId="2" borderId="6" xfId="3" applyFont="1" applyFill="1" applyBorder="1" applyProtection="1">
      <protection hidden="1"/>
    </xf>
    <xf numFmtId="0" fontId="12" fillId="2" borderId="0" xfId="3" applyFont="1" applyFill="1" applyBorder="1" applyAlignment="1" applyProtection="1">
      <alignment horizontal="left" vertical="center" wrapText="1"/>
      <protection hidden="1"/>
    </xf>
    <xf numFmtId="166" fontId="5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10" fillId="2" borderId="6" xfId="3" applyFont="1" applyFill="1" applyBorder="1" applyAlignment="1" applyProtection="1">
      <alignment vertical="center"/>
      <protection hidden="1"/>
    </xf>
    <xf numFmtId="0" fontId="3" fillId="2" borderId="0" xfId="3" applyFont="1" applyFill="1" applyBorder="1" applyAlignment="1" applyProtection="1">
      <alignment vertical="center"/>
      <protection hidden="1"/>
    </xf>
    <xf numFmtId="0" fontId="6" fillId="5" borderId="1" xfId="1" applyNumberFormat="1" applyFont="1" applyFill="1" applyBorder="1" applyAlignment="1" applyProtection="1">
      <alignment horizontal="center" vertical="center"/>
      <protection hidden="1"/>
    </xf>
    <xf numFmtId="1" fontId="3" fillId="2" borderId="0" xfId="3" applyNumberFormat="1" applyFont="1" applyFill="1" applyBorder="1" applyAlignment="1" applyProtection="1">
      <alignment horizontal="center" vertical="center"/>
      <protection hidden="1"/>
    </xf>
    <xf numFmtId="9" fontId="14" fillId="4" borderId="1" xfId="2" applyFont="1" applyFill="1" applyBorder="1" applyAlignment="1" applyProtection="1">
      <alignment horizontal="center" vertical="center"/>
      <protection hidden="1"/>
    </xf>
    <xf numFmtId="0" fontId="10" fillId="2" borderId="8" xfId="3" applyFont="1" applyFill="1" applyBorder="1" applyAlignment="1" applyProtection="1">
      <alignment vertical="center"/>
      <protection hidden="1"/>
    </xf>
    <xf numFmtId="0" fontId="21" fillId="2" borderId="0" xfId="3" applyFont="1" applyFill="1" applyBorder="1" applyProtection="1">
      <protection hidden="1"/>
    </xf>
    <xf numFmtId="0" fontId="21" fillId="2" borderId="6" xfId="3" applyFont="1" applyFill="1" applyBorder="1" applyProtection="1">
      <protection hidden="1"/>
    </xf>
    <xf numFmtId="168" fontId="11" fillId="2" borderId="0" xfId="2" applyNumberFormat="1" applyFont="1" applyFill="1" applyBorder="1" applyAlignment="1" applyProtection="1">
      <alignment horizontal="center" vertical="center" wrapText="1"/>
      <protection hidden="1"/>
    </xf>
    <xf numFmtId="166" fontId="4" fillId="2" borderId="0" xfId="3" applyNumberFormat="1" applyFont="1" applyFill="1" applyProtection="1">
      <protection hidden="1"/>
    </xf>
    <xf numFmtId="0" fontId="16" fillId="0" borderId="0" xfId="0" applyFont="1" applyAlignment="1" applyProtection="1">
      <alignment horizontal="left" wrapText="1" indent="1"/>
      <protection hidden="1"/>
    </xf>
    <xf numFmtId="0" fontId="3" fillId="2" borderId="13" xfId="3" applyFont="1" applyFill="1" applyBorder="1" applyProtection="1">
      <protection hidden="1"/>
    </xf>
    <xf numFmtId="0" fontId="3" fillId="2" borderId="10" xfId="3" applyFont="1" applyFill="1" applyBorder="1" applyProtection="1">
      <protection hidden="1"/>
    </xf>
    <xf numFmtId="1" fontId="3" fillId="2" borderId="10" xfId="3" applyNumberFormat="1" applyFont="1" applyFill="1" applyBorder="1" applyAlignment="1" applyProtection="1">
      <alignment horizontal="center"/>
      <protection hidden="1"/>
    </xf>
    <xf numFmtId="166" fontId="4" fillId="2" borderId="10" xfId="3" applyNumberFormat="1" applyFont="1" applyFill="1" applyBorder="1" applyAlignment="1" applyProtection="1">
      <alignment horizontal="center"/>
      <protection hidden="1"/>
    </xf>
    <xf numFmtId="0" fontId="3" fillId="2" borderId="14" xfId="3" applyFont="1" applyFill="1" applyBorder="1" applyProtection="1">
      <protection hidden="1"/>
    </xf>
    <xf numFmtId="1" fontId="3" fillId="2" borderId="0" xfId="3" applyNumberFormat="1" applyFont="1" applyFill="1" applyProtection="1">
      <protection hidden="1"/>
    </xf>
    <xf numFmtId="1" fontId="3" fillId="2" borderId="0" xfId="3" applyNumberFormat="1" applyFont="1" applyFill="1" applyBorder="1" applyProtection="1">
      <protection hidden="1"/>
    </xf>
    <xf numFmtId="166" fontId="4" fillId="2" borderId="0" xfId="3" applyNumberFormat="1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Border="1" applyProtection="1">
      <protection hidden="1"/>
    </xf>
    <xf numFmtId="166" fontId="20" fillId="2" borderId="0" xfId="1" applyNumberFormat="1" applyFont="1" applyFill="1" applyBorder="1" applyAlignment="1" applyProtection="1">
      <alignment vertical="center"/>
      <protection hidden="1"/>
    </xf>
    <xf numFmtId="166" fontId="13" fillId="2" borderId="0" xfId="1" applyNumberFormat="1" applyFont="1" applyFill="1" applyBorder="1" applyAlignment="1" applyProtection="1">
      <alignment vertical="center"/>
      <protection hidden="1"/>
    </xf>
    <xf numFmtId="0" fontId="3" fillId="2" borderId="0" xfId="3" applyFont="1" applyFill="1" applyBorder="1" applyAlignment="1" applyProtection="1">
      <alignment horizontal="left" vertical="top" wrapText="1"/>
      <protection hidden="1"/>
    </xf>
    <xf numFmtId="166" fontId="4" fillId="2" borderId="0" xfId="3" applyNumberFormat="1" applyFont="1" applyFill="1" applyBorder="1" applyAlignment="1" applyProtection="1">
      <alignment horizontal="left" vertical="top" wrapText="1"/>
      <protection hidden="1"/>
    </xf>
    <xf numFmtId="0" fontId="7" fillId="2" borderId="3" xfId="3" applyFont="1" applyFill="1" applyBorder="1" applyAlignment="1" applyProtection="1">
      <alignment vertical="center" wrapText="1"/>
      <protection hidden="1"/>
    </xf>
    <xf numFmtId="1" fontId="13" fillId="2" borderId="0" xfId="3" applyNumberFormat="1" applyFont="1" applyFill="1" applyBorder="1" applyAlignment="1" applyProtection="1">
      <alignment horizontal="center" vertical="center"/>
      <protection hidden="1"/>
    </xf>
    <xf numFmtId="9" fontId="3" fillId="5" borderId="1" xfId="2" applyFont="1" applyFill="1" applyBorder="1" applyAlignment="1" applyProtection="1">
      <alignment horizontal="center" vertical="center"/>
      <protection hidden="1"/>
    </xf>
    <xf numFmtId="0" fontId="24" fillId="2" borderId="0" xfId="3" applyFont="1" applyFill="1" applyBorder="1" applyAlignment="1" applyProtection="1">
      <alignment horizontal="center" vertical="center" wrapText="1"/>
      <protection hidden="1"/>
    </xf>
    <xf numFmtId="9" fontId="28" fillId="3" borderId="1" xfId="2" applyFont="1" applyFill="1" applyBorder="1" applyAlignment="1" applyProtection="1">
      <alignment horizontal="left" vertical="top"/>
      <protection locked="0"/>
    </xf>
    <xf numFmtId="0" fontId="28" fillId="2" borderId="0" xfId="3" applyFont="1" applyFill="1" applyAlignment="1" applyProtection="1">
      <alignment horizontal="left" vertical="top"/>
      <protection hidden="1"/>
    </xf>
    <xf numFmtId="0" fontId="28" fillId="3" borderId="1" xfId="1" applyNumberFormat="1" applyFont="1" applyFill="1" applyBorder="1" applyAlignment="1" applyProtection="1">
      <alignment horizontal="center" vertical="center"/>
      <protection locked="0"/>
    </xf>
    <xf numFmtId="0" fontId="28" fillId="2" borderId="0" xfId="3" applyFont="1" applyFill="1" applyProtection="1">
      <protection hidden="1"/>
    </xf>
    <xf numFmtId="0" fontId="28" fillId="2" borderId="0" xfId="3" applyFont="1" applyFill="1" applyProtection="1">
      <protection locked="0"/>
    </xf>
    <xf numFmtId="0" fontId="29" fillId="2" borderId="0" xfId="3" applyFont="1" applyFill="1" applyBorder="1" applyAlignment="1" applyProtection="1">
      <alignment horizontal="center" vertical="center" wrapText="1"/>
      <protection hidden="1"/>
    </xf>
    <xf numFmtId="1" fontId="28" fillId="2" borderId="0" xfId="3" applyNumberFormat="1" applyFont="1" applyFill="1" applyBorder="1" applyAlignment="1" applyProtection="1">
      <alignment horizontal="center" vertical="center"/>
      <protection hidden="1"/>
    </xf>
    <xf numFmtId="0" fontId="9" fillId="2" borderId="7" xfId="3" applyFont="1" applyFill="1" applyBorder="1" applyAlignment="1" applyProtection="1">
      <alignment horizontal="center" vertical="center" wrapText="1"/>
      <protection hidden="1"/>
    </xf>
    <xf numFmtId="0" fontId="9" fillId="2" borderId="9" xfId="3" applyFont="1" applyFill="1" applyBorder="1" applyAlignment="1" applyProtection="1">
      <alignment horizontal="center" vertical="center" wrapText="1"/>
      <protection hidden="1"/>
    </xf>
    <xf numFmtId="0" fontId="9" fillId="2" borderId="12" xfId="3" applyFont="1" applyFill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9" fillId="2" borderId="10" xfId="3" applyFont="1" applyFill="1" applyBorder="1" applyAlignment="1" applyProtection="1">
      <alignment horizontal="left" vertical="center" wrapText="1"/>
      <protection hidden="1"/>
    </xf>
    <xf numFmtId="0" fontId="23" fillId="2" borderId="15" xfId="3" applyFont="1" applyFill="1" applyBorder="1" applyAlignment="1" applyProtection="1">
      <alignment horizontal="left" vertical="center" wrapText="1" indent="1"/>
      <protection hidden="1"/>
    </xf>
    <xf numFmtId="0" fontId="23" fillId="2" borderId="16" xfId="3" applyFont="1" applyFill="1" applyBorder="1" applyAlignment="1" applyProtection="1">
      <alignment horizontal="left" vertical="center" wrapText="1" indent="1"/>
      <protection hidden="1"/>
    </xf>
    <xf numFmtId="0" fontId="23" fillId="2" borderId="17" xfId="3" applyFont="1" applyFill="1" applyBorder="1" applyAlignment="1" applyProtection="1">
      <alignment horizontal="left" vertical="center" wrapText="1" indent="1"/>
      <protection hidden="1"/>
    </xf>
    <xf numFmtId="0" fontId="30" fillId="3" borderId="15" xfId="3" applyFont="1" applyFill="1" applyBorder="1" applyAlignment="1" applyProtection="1">
      <alignment horizontal="center" vertical="center"/>
      <protection locked="0"/>
    </xf>
    <xf numFmtId="0" fontId="30" fillId="3" borderId="16" xfId="3" applyFont="1" applyFill="1" applyBorder="1" applyAlignment="1" applyProtection="1">
      <alignment horizontal="center" vertical="center"/>
      <protection locked="0"/>
    </xf>
    <xf numFmtId="0" fontId="30" fillId="3" borderId="17" xfId="3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 applyProtection="1">
      <alignment horizontal="left" vertical="top" wrapText="1"/>
      <protection hidden="1"/>
    </xf>
    <xf numFmtId="0" fontId="20" fillId="2" borderId="0" xfId="3" applyFont="1" applyFill="1" applyAlignment="1" applyProtection="1">
      <alignment horizontal="left" vertical="center"/>
      <protection hidden="1"/>
    </xf>
    <xf numFmtId="0" fontId="23" fillId="2" borderId="15" xfId="3" applyFont="1" applyFill="1" applyBorder="1" applyAlignment="1" applyProtection="1">
      <alignment horizontal="left" vertical="center" indent="1"/>
      <protection hidden="1"/>
    </xf>
    <xf numFmtId="0" fontId="23" fillId="2" borderId="16" xfId="3" applyFont="1" applyFill="1" applyBorder="1" applyAlignment="1" applyProtection="1">
      <alignment horizontal="left" vertical="center" indent="1"/>
      <protection hidden="1"/>
    </xf>
    <xf numFmtId="0" fontId="23" fillId="2" borderId="17" xfId="3" applyFont="1" applyFill="1" applyBorder="1" applyAlignment="1" applyProtection="1">
      <alignment horizontal="left" vertical="center" indent="1"/>
      <protection hidden="1"/>
    </xf>
    <xf numFmtId="0" fontId="3" fillId="2" borderId="0" xfId="3" applyFont="1" applyFill="1" applyBorder="1" applyAlignment="1" applyProtection="1">
      <alignment horizontal="center"/>
      <protection hidden="1"/>
    </xf>
    <xf numFmtId="0" fontId="25" fillId="2" borderId="0" xfId="0" applyFont="1" applyFill="1" applyAlignment="1" applyProtection="1">
      <alignment horizontal="left" vertical="center" wrapText="1" indent="5"/>
      <protection hidden="1"/>
    </xf>
    <xf numFmtId="0" fontId="8" fillId="2" borderId="7" xfId="3" applyFont="1" applyFill="1" applyBorder="1" applyAlignment="1" applyProtection="1">
      <alignment horizontal="center" vertical="center" wrapText="1"/>
      <protection hidden="1"/>
    </xf>
    <xf numFmtId="0" fontId="8" fillId="2" borderId="9" xfId="3" applyFont="1" applyFill="1" applyBorder="1" applyAlignment="1" applyProtection="1">
      <alignment horizontal="center" vertical="center" wrapText="1"/>
      <protection hidden="1"/>
    </xf>
    <xf numFmtId="0" fontId="8" fillId="2" borderId="12" xfId="3" applyFont="1" applyFill="1" applyBorder="1" applyAlignment="1" applyProtection="1">
      <alignment horizontal="center" vertical="center" wrapText="1"/>
      <protection hidden="1"/>
    </xf>
    <xf numFmtId="166" fontId="20" fillId="5" borderId="18" xfId="1" applyNumberFormat="1" applyFont="1" applyFill="1" applyBorder="1" applyAlignment="1" applyProtection="1">
      <alignment horizontal="center" vertical="center"/>
      <protection hidden="1"/>
    </xf>
    <xf numFmtId="166" fontId="20" fillId="5" borderId="19" xfId="1" applyNumberFormat="1" applyFont="1" applyFill="1" applyBorder="1" applyAlignment="1" applyProtection="1">
      <alignment horizontal="center" vertical="center"/>
      <protection hidden="1"/>
    </xf>
    <xf numFmtId="166" fontId="20" fillId="5" borderId="20" xfId="1" applyNumberFormat="1" applyFont="1" applyFill="1" applyBorder="1" applyAlignment="1" applyProtection="1">
      <alignment horizontal="center" vertical="center"/>
      <protection hidden="1"/>
    </xf>
    <xf numFmtId="0" fontId="20" fillId="2" borderId="0" xfId="3" applyFont="1" applyFill="1" applyBorder="1" applyAlignment="1" applyProtection="1">
      <alignment horizontal="left" vertical="center"/>
      <protection hidden="1"/>
    </xf>
    <xf numFmtId="0" fontId="9" fillId="2" borderId="21" xfId="3" applyFont="1" applyFill="1" applyBorder="1" applyAlignment="1" applyProtection="1">
      <alignment horizontal="center" vertical="center" wrapText="1"/>
      <protection hidden="1"/>
    </xf>
    <xf numFmtId="0" fontId="9" fillId="2" borderId="22" xfId="3" applyFont="1" applyFill="1" applyBorder="1" applyAlignment="1" applyProtection="1">
      <alignment horizontal="center" vertical="center" wrapText="1"/>
      <protection hidden="1"/>
    </xf>
    <xf numFmtId="0" fontId="9" fillId="2" borderId="23" xfId="3" applyFont="1" applyFill="1" applyBorder="1" applyAlignment="1" applyProtection="1">
      <alignment horizontal="center" vertical="center" wrapText="1"/>
      <protection hidden="1"/>
    </xf>
    <xf numFmtId="0" fontId="8" fillId="2" borderId="21" xfId="3" applyFont="1" applyFill="1" applyBorder="1" applyAlignment="1" applyProtection="1">
      <alignment horizontal="center" vertical="center" wrapText="1"/>
      <protection hidden="1"/>
    </xf>
    <xf numFmtId="0" fontId="8" fillId="2" borderId="22" xfId="3" applyFont="1" applyFill="1" applyBorder="1" applyAlignment="1" applyProtection="1">
      <alignment horizontal="center" vertical="center" wrapText="1"/>
      <protection hidden="1"/>
    </xf>
    <xf numFmtId="0" fontId="8" fillId="2" borderId="23" xfId="3" applyFont="1" applyFill="1" applyBorder="1" applyAlignment="1" applyProtection="1">
      <alignment horizontal="center" vertical="center" wrapText="1"/>
      <protection hidden="1"/>
    </xf>
  </cellXfs>
  <cellStyles count="16">
    <cellStyle name="Comma" xfId="4" builtinId="3"/>
    <cellStyle name="Currency" xfId="1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3"/>
    <cellStyle name="Normal_pasummary2012P1_1" xfId="5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Select the name of your consortium from the pull-down menu. 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ebg.cccco.edu/Users/ghill/Documents/Spreadsheets/REV3%20AB104_MemberAllocationsForm_150830_v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Sheet3"/>
      <sheetName val="Factors #1"/>
      <sheetName val="Cens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Allan Hancock</v>
          </cell>
        </row>
        <row r="3">
          <cell r="A3" t="str">
            <v>Antelope Valley</v>
          </cell>
        </row>
        <row r="4">
          <cell r="A4" t="str">
            <v>Barstow</v>
          </cell>
        </row>
        <row r="5">
          <cell r="A5" t="str">
            <v>Butte-Glenn</v>
          </cell>
        </row>
        <row r="6">
          <cell r="A6" t="str">
            <v>Cabrillo</v>
          </cell>
        </row>
        <row r="7">
          <cell r="A7" t="str">
            <v>Cerritos</v>
          </cell>
        </row>
        <row r="8">
          <cell r="A8" t="str">
            <v>Chabot-Las Positas</v>
          </cell>
        </row>
        <row r="9">
          <cell r="A9" t="str">
            <v>Chaffey</v>
          </cell>
        </row>
        <row r="10">
          <cell r="A10" t="str">
            <v>Citrus</v>
          </cell>
        </row>
        <row r="11">
          <cell r="A11" t="str">
            <v>Coast</v>
          </cell>
        </row>
        <row r="12">
          <cell r="A12" t="str">
            <v>Compton / Paramount (Tri-Cities)</v>
          </cell>
        </row>
        <row r="13">
          <cell r="A13" t="str">
            <v>Contra Costa</v>
          </cell>
        </row>
        <row r="14">
          <cell r="A14" t="str">
            <v>Copper Mountain</v>
          </cell>
        </row>
        <row r="15">
          <cell r="A15" t="str">
            <v>Desert</v>
          </cell>
        </row>
        <row r="16">
          <cell r="A16" t="str">
            <v>El Camino</v>
          </cell>
        </row>
        <row r="17">
          <cell r="A17" t="str">
            <v>Feather River</v>
          </cell>
        </row>
        <row r="18">
          <cell r="A18" t="str">
            <v>Foothill-DeAnza</v>
          </cell>
        </row>
        <row r="19">
          <cell r="A19" t="str">
            <v>Gavilan</v>
          </cell>
        </row>
        <row r="20">
          <cell r="A20" t="str">
            <v>Glendale</v>
          </cell>
        </row>
        <row r="21">
          <cell r="A21" t="str">
            <v>Grossmont-Cuyamaca</v>
          </cell>
        </row>
        <row r="22">
          <cell r="A22" t="str">
            <v>Hartnell / Salinas</v>
          </cell>
        </row>
        <row r="23">
          <cell r="A23" t="str">
            <v>Imperial</v>
          </cell>
        </row>
        <row r="24">
          <cell r="A24" t="str">
            <v>Kern</v>
          </cell>
        </row>
        <row r="25">
          <cell r="A25" t="str">
            <v>Lake Tahoe</v>
          </cell>
        </row>
        <row r="26">
          <cell r="A26" t="str">
            <v>Lassen</v>
          </cell>
        </row>
        <row r="27">
          <cell r="A27" t="str">
            <v>Long Beach</v>
          </cell>
        </row>
        <row r="28">
          <cell r="A28" t="str">
            <v>Los Angeles</v>
          </cell>
        </row>
        <row r="29">
          <cell r="A29" t="str">
            <v>Los Rios</v>
          </cell>
        </row>
        <row r="30">
          <cell r="A30" t="str">
            <v>Marin</v>
          </cell>
        </row>
        <row r="31">
          <cell r="A31" t="str">
            <v>Mendocino-Lake</v>
          </cell>
        </row>
        <row r="32">
          <cell r="A32" t="str">
            <v>Merced</v>
          </cell>
        </row>
        <row r="33">
          <cell r="A33" t="str">
            <v>MiraCosta</v>
          </cell>
        </row>
        <row r="34">
          <cell r="A34" t="str">
            <v>Monterey Peninsula</v>
          </cell>
        </row>
        <row r="35">
          <cell r="A35" t="str">
            <v>Mt. San Antonio</v>
          </cell>
        </row>
        <row r="36">
          <cell r="A36" t="str">
            <v>Mt. San Jacinto</v>
          </cell>
        </row>
        <row r="37">
          <cell r="A37" t="str">
            <v>Napa Valley</v>
          </cell>
        </row>
        <row r="38">
          <cell r="A38" t="str">
            <v>North Orange County</v>
          </cell>
        </row>
        <row r="39">
          <cell r="A39" t="str">
            <v>Ohlone</v>
          </cell>
        </row>
        <row r="40">
          <cell r="A40" t="str">
            <v>Palo Verde</v>
          </cell>
        </row>
        <row r="41">
          <cell r="A41" t="str">
            <v>Palomar / Vista</v>
          </cell>
        </row>
        <row r="42">
          <cell r="A42" t="str">
            <v>Pasadena</v>
          </cell>
        </row>
        <row r="43">
          <cell r="A43" t="str">
            <v>Peralta / Piedmont</v>
          </cell>
        </row>
        <row r="44">
          <cell r="A44" t="str">
            <v>Rancho Santiago</v>
          </cell>
        </row>
        <row r="45">
          <cell r="A45" t="str">
            <v>Redwoods</v>
          </cell>
        </row>
        <row r="46">
          <cell r="A46" t="str">
            <v>Rio Hondo</v>
          </cell>
        </row>
        <row r="47">
          <cell r="A47" t="str">
            <v>Riverside</v>
          </cell>
        </row>
        <row r="48">
          <cell r="A48" t="str">
            <v>San Bernardino</v>
          </cell>
        </row>
        <row r="49">
          <cell r="A49" t="str">
            <v>San Diego</v>
          </cell>
        </row>
        <row r="50">
          <cell r="A50" t="str">
            <v>San Francisco</v>
          </cell>
        </row>
        <row r="51">
          <cell r="A51" t="str">
            <v>San Joaquin Delta</v>
          </cell>
        </row>
        <row r="52">
          <cell r="A52" t="str">
            <v>San Luis Obispo</v>
          </cell>
        </row>
        <row r="53">
          <cell r="A53" t="str">
            <v>San Mateo</v>
          </cell>
        </row>
        <row r="54">
          <cell r="A54" t="str">
            <v>Santa Barbara</v>
          </cell>
        </row>
        <row r="55">
          <cell r="A55" t="str">
            <v>Santa Clarita</v>
          </cell>
        </row>
        <row r="56">
          <cell r="A56" t="str">
            <v>Santa Monica</v>
          </cell>
        </row>
        <row r="57">
          <cell r="A57" t="str">
            <v>Sequoias</v>
          </cell>
        </row>
        <row r="58">
          <cell r="A58" t="str">
            <v>Shasta-Tehama-Trinity</v>
          </cell>
        </row>
        <row r="59">
          <cell r="A59" t="str">
            <v>Sierra / Roseville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 xml:space="preserve">South Bay </v>
          </cell>
        </row>
        <row r="64">
          <cell r="A64" t="str">
            <v>South Orange</v>
          </cell>
        </row>
        <row r="65">
          <cell r="A65" t="str">
            <v>Southwestern</v>
          </cell>
        </row>
        <row r="66">
          <cell r="A66" t="str">
            <v>State Center</v>
          </cell>
        </row>
        <row r="67">
          <cell r="A67" t="str">
            <v>Ventura</v>
          </cell>
        </row>
        <row r="68">
          <cell r="A68" t="str">
            <v>Victor Valley</v>
          </cell>
        </row>
        <row r="69">
          <cell r="A69" t="str">
            <v>West Hills</v>
          </cell>
        </row>
        <row r="70">
          <cell r="A70" t="str">
            <v>West Kern</v>
          </cell>
        </row>
        <row r="71">
          <cell r="A71" t="str">
            <v>Yosemite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G53"/>
  <sheetViews>
    <sheetView topLeftCell="D27" workbookViewId="0">
      <selection activeCell="M45" sqref="M45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14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14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14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14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4" ht="42" customHeight="1" x14ac:dyDescent="0.25">
      <c r="E7" s="12"/>
      <c r="F7" s="12"/>
      <c r="G7" s="13"/>
      <c r="H7" s="13"/>
      <c r="I7" s="13"/>
      <c r="J7" s="13"/>
      <c r="K7" s="14"/>
      <c r="L7" s="14"/>
      <c r="M7" s="14"/>
    </row>
    <row r="8" spans="1:14" ht="27.95" customHeight="1" x14ac:dyDescent="0.2">
      <c r="B8" s="83" t="s">
        <v>13</v>
      </c>
      <c r="C8" s="83"/>
      <c r="D8" s="15"/>
      <c r="E8" s="79" t="s">
        <v>58</v>
      </c>
      <c r="F8" s="80"/>
      <c r="G8" s="80"/>
      <c r="H8" s="80"/>
      <c r="I8" s="80"/>
      <c r="J8" s="80"/>
      <c r="K8" s="81"/>
      <c r="L8" s="8"/>
      <c r="M8" s="8"/>
    </row>
    <row r="9" spans="1:14" ht="15" customHeight="1" x14ac:dyDescent="0.25">
      <c r="E9" s="12"/>
      <c r="F9" s="12"/>
      <c r="G9" s="13"/>
      <c r="H9" s="13"/>
      <c r="I9" s="13"/>
      <c r="J9" s="13"/>
      <c r="K9" s="14"/>
      <c r="L9" s="14"/>
      <c r="M9" s="14"/>
    </row>
    <row r="10" spans="1:14" ht="81.95" customHeight="1" x14ac:dyDescent="0.2">
      <c r="A10" s="16"/>
      <c r="B10" s="74" t="s">
        <v>87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ht="8.1" customHeight="1" x14ac:dyDescent="0.2">
      <c r="A11" s="17"/>
      <c r="B11" s="18"/>
      <c r="C11" s="19"/>
      <c r="D11" s="19"/>
      <c r="E11" s="19"/>
      <c r="F11" s="19"/>
      <c r="G11" s="20"/>
      <c r="H11" s="19"/>
      <c r="I11" s="20"/>
      <c r="J11" s="19"/>
      <c r="K11" s="21"/>
      <c r="L11" s="19"/>
      <c r="M11" s="21"/>
      <c r="N11" s="22"/>
    </row>
    <row r="12" spans="1:14" ht="15.95" customHeight="1" x14ac:dyDescent="0.2">
      <c r="A12" s="17"/>
      <c r="B12" s="23"/>
      <c r="C12" s="87"/>
      <c r="D12" s="87"/>
      <c r="E12" s="87"/>
      <c r="F12" s="16"/>
      <c r="G12" s="71" t="s">
        <v>11</v>
      </c>
      <c r="H12" s="24"/>
      <c r="I12" s="71" t="s">
        <v>12</v>
      </c>
      <c r="J12" s="24"/>
      <c r="K12" s="89" t="s">
        <v>90</v>
      </c>
      <c r="L12" s="24"/>
      <c r="M12" s="71" t="s">
        <v>92</v>
      </c>
      <c r="N12" s="25"/>
    </row>
    <row r="13" spans="1:14" ht="15.95" customHeight="1" x14ac:dyDescent="0.2">
      <c r="A13" s="17"/>
      <c r="B13" s="23"/>
      <c r="C13" s="87"/>
      <c r="D13" s="87"/>
      <c r="E13" s="87"/>
      <c r="F13" s="16"/>
      <c r="G13" s="72"/>
      <c r="H13" s="16"/>
      <c r="I13" s="72"/>
      <c r="J13" s="16"/>
      <c r="K13" s="90"/>
      <c r="L13" s="16"/>
      <c r="M13" s="72"/>
      <c r="N13" s="25"/>
    </row>
    <row r="14" spans="1:14" ht="15.95" customHeight="1" x14ac:dyDescent="0.2">
      <c r="A14" s="26"/>
      <c r="B14" s="27"/>
      <c r="C14" s="87"/>
      <c r="D14" s="87"/>
      <c r="E14" s="87"/>
      <c r="F14" s="28"/>
      <c r="G14" s="73"/>
      <c r="H14" s="28"/>
      <c r="I14" s="73"/>
      <c r="J14" s="28"/>
      <c r="K14" s="91"/>
      <c r="L14" s="28"/>
      <c r="M14" s="73"/>
      <c r="N14" s="29"/>
    </row>
    <row r="15" spans="1:14" ht="6" customHeight="1" x14ac:dyDescent="0.2">
      <c r="A15" s="30"/>
      <c r="B15" s="31"/>
      <c r="C15" s="32"/>
      <c r="D15" s="32"/>
      <c r="E15" s="32"/>
      <c r="F15" s="28"/>
      <c r="G15" s="28"/>
      <c r="H15" s="28"/>
      <c r="I15" s="28"/>
      <c r="J15" s="28"/>
      <c r="K15" s="33"/>
      <c r="L15" s="28"/>
      <c r="M15" s="33"/>
      <c r="N15" s="29"/>
    </row>
    <row r="16" spans="1:14" ht="23.1" customHeight="1" x14ac:dyDescent="0.2">
      <c r="A16" s="34"/>
      <c r="B16" s="35"/>
      <c r="C16" s="84" t="s">
        <v>94</v>
      </c>
      <c r="D16" s="85"/>
      <c r="E16" s="86"/>
      <c r="F16" s="36"/>
      <c r="G16" s="37">
        <f>SUM(RSCCD!G18,GGUSD!G18,OUSD!G18,SAUSD!G18,OCDE!G18,Sheet6!G18,Sheet7!G18,Sheet8!G18,Sheet9!G18,Sheet10!G18,Sheet11!G18,Sheet12!G18,Sheet13!G18,Sheet14!G18,Sheet15!G18,Sheet16!G18,Sheet17!G18,Sheet18!G18,Sheet19!G18,Sheet20!G18)</f>
        <v>40492</v>
      </c>
      <c r="H16" s="38"/>
      <c r="I16" s="37">
        <f>SUM(RSCCD!I18,GGUSD!I18,OUSD!I18,SAUSD!I18,OCDE!I18,Sheet6!I18,Sheet7!I18,Sheet8!I18,Sheet9!I18,Sheet10!I18,Sheet11!I18,Sheet12!I18,Sheet13!I18,Sheet14!I18,Sheet15!I18,Sheet16!I18,Sheet17!I18,Sheet18!I18,Sheet19!I18,Sheet20!I18)</f>
        <v>41247</v>
      </c>
      <c r="J16" s="36"/>
      <c r="K16" s="39">
        <f>IFERROR((I16-G16)/G16,0)</f>
        <v>1.8645658401659587E-2</v>
      </c>
      <c r="L16" s="36"/>
      <c r="M16" s="64"/>
      <c r="N16" s="40"/>
    </row>
    <row r="17" spans="1:33" s="17" customFormat="1" ht="5.0999999999999996" customHeight="1" x14ac:dyDescent="0.2">
      <c r="A17" s="41"/>
      <c r="B17" s="42"/>
      <c r="C17" s="41"/>
      <c r="D17" s="32"/>
      <c r="E17" s="32"/>
      <c r="F17" s="43"/>
      <c r="G17" s="28"/>
      <c r="H17" s="28"/>
      <c r="I17" s="28"/>
      <c r="J17" s="28"/>
      <c r="L17" s="28"/>
      <c r="M17" s="65"/>
      <c r="N17" s="29"/>
      <c r="O17" s="16"/>
      <c r="Q17" s="16"/>
      <c r="S17" s="16"/>
      <c r="U17" s="16"/>
      <c r="W17" s="16"/>
      <c r="X17" s="16"/>
      <c r="Z17" s="16"/>
      <c r="AB17" s="16"/>
      <c r="AD17" s="16"/>
      <c r="AE17" s="44"/>
      <c r="AF17" s="16"/>
      <c r="AG17" s="16"/>
    </row>
    <row r="18" spans="1:33" ht="23.1" customHeight="1" x14ac:dyDescent="0.2">
      <c r="A18" s="34"/>
      <c r="B18" s="35"/>
      <c r="C18" s="84" t="s">
        <v>89</v>
      </c>
      <c r="D18" s="85"/>
      <c r="E18" s="86"/>
      <c r="F18" s="36"/>
      <c r="G18" s="37">
        <f>SUM(RSCCD!G20,GGUSD!G20,OUSD!G20,SAUSD!G20,OCDE!G20,Sheet6!G20,Sheet7!G20,Sheet8!G20,Sheet9!G20,Sheet10!G20,Sheet11!G20,Sheet12!G20,Sheet13!G20,Sheet14!G20,Sheet15!G20,Sheet16!G20,Sheet17!G20,Sheet18!G20,Sheet19!G20,Sheet20!G20)</f>
        <v>30403</v>
      </c>
      <c r="H18" s="38"/>
      <c r="I18" s="37">
        <f>SUM(RSCCD!I20,GGUSD!I20,OUSD!I20,SAUSD!I20,OCDE!I20,Sheet6!I20,Sheet7!I20,Sheet8!I20,Sheet9!I20,Sheet10!I20,Sheet11!I20,Sheet12!I20,Sheet13!I20,Sheet14!I20,Sheet15!I20,Sheet16!I20,Sheet17!I20,Sheet18!I20,Sheet19!I20,Sheet20!I20)</f>
        <v>31085</v>
      </c>
      <c r="J18" s="36"/>
      <c r="K18" s="39">
        <f>IFERROR((I18-G18)/G18,0)</f>
        <v>2.2431996842416868E-2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28"/>
      <c r="H19" s="28"/>
      <c r="I19" s="28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95</v>
      </c>
      <c r="D20" s="85"/>
      <c r="E20" s="86"/>
      <c r="F20" s="36"/>
      <c r="G20" s="37">
        <f>SUM(RSCCD!G22,GGUSD!G22,OUSD!G22,SAUSD!G22,OCDE!G22,Sheet6!G22,Sheet7!G22,Sheet8!G22,Sheet9!G22,Sheet10!G22,Sheet11!G22,Sheet12!G22,Sheet13!G22,Sheet14!G22,Sheet15!G22,Sheet16!G22,Sheet17!G22,Sheet18!G22,Sheet19!G22,Sheet20!G22)</f>
        <v>0</v>
      </c>
      <c r="H20" s="38"/>
      <c r="I20" s="37">
        <f>SUM(RSCCD!I22,GGUSD!I22,OUSD!I22,SAUSD!I22,OCDE!I22,Sheet6!I22,Sheet7!I22,Sheet8!I22,Sheet9!I22,Sheet10!I22,Sheet11!I22,Sheet12!I22,Sheet13!I22,Sheet14!I22,Sheet15!I22,Sheet16!I22,Sheet17!I22,Sheet18!I22,Sheet19!I22,Sheet20!I22)</f>
        <v>0</v>
      </c>
      <c r="J20" s="36"/>
      <c r="K20" s="39">
        <f>IFERROR((I20-G20)/G20,0)</f>
        <v>0</v>
      </c>
      <c r="L20" s="36"/>
      <c r="M20" s="64" t="s">
        <v>100</v>
      </c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28"/>
      <c r="H21" s="28"/>
      <c r="I21" s="28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96</v>
      </c>
      <c r="D22" s="85"/>
      <c r="E22" s="86"/>
      <c r="F22" s="36"/>
      <c r="G22" s="37">
        <f>SUM(RSCCD!G24,GGUSD!G24,OUSD!G24,SAUSD!G24,OCDE!G24,Sheet6!G24,Sheet7!G24,Sheet8!G24,Sheet9!G24,Sheet10!G24,Sheet11!G24,Sheet12!G24,Sheet13!G24,Sheet14!G24,Sheet15!G24,Sheet16!G24,Sheet17!G24,Sheet18!G24,Sheet19!G24,Sheet20!G24)</f>
        <v>0</v>
      </c>
      <c r="H22" s="38"/>
      <c r="I22" s="37">
        <f>SUM(RSCCD!I24,GGUSD!I24,OUSD!I24,SAUSD!I24,OCDE!I24,Sheet6!I24,Sheet7!I24,Sheet8!I24,Sheet9!I24,Sheet10!I24,Sheet11!I24,Sheet12!I24,Sheet13!I24,Sheet14!I24,Sheet15!I24,Sheet16!I24,Sheet17!I24,Sheet18!I24,Sheet19!I24,Sheet20!I24)</f>
        <v>0</v>
      </c>
      <c r="J22" s="36"/>
      <c r="K22" s="39">
        <f>IFERROR((I22-G22)/G22,0)</f>
        <v>0</v>
      </c>
      <c r="L22" s="36"/>
      <c r="M22" s="64" t="s">
        <v>100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28"/>
      <c r="H23" s="28"/>
      <c r="I23" s="28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97</v>
      </c>
      <c r="D24" s="85"/>
      <c r="E24" s="86"/>
      <c r="F24" s="36"/>
      <c r="G24" s="37">
        <f>SUM(RSCCD!G26,GGUSD!G26,OUSD!G26,SAUSD!G26,OCDE!G26,Sheet6!G26,Sheet7!G26,Sheet8!G26,Sheet9!G26,Sheet10!G26,Sheet11!G26,Sheet12!G26,Sheet13!G26,Sheet14!G26,Sheet15!G26,Sheet16!G26,Sheet17!G26,Sheet18!G26,Sheet19!G26,Sheet20!G26)</f>
        <v>738</v>
      </c>
      <c r="H24" s="38"/>
      <c r="I24" s="37">
        <f>SUM(RSCCD!I26,GGUSD!I26,OUSD!I26,SAUSD!I26,OCDE!I26,Sheet6!I26,Sheet7!I26,Sheet8!I26,Sheet9!I26,Sheet10!I26,Sheet11!I26,Sheet12!I26,Sheet13!I26,Sheet14!I26,Sheet15!I26,Sheet16!I26,Sheet17!I26,Sheet18!I26,Sheet19!I26,Sheet20!I26)</f>
        <v>593</v>
      </c>
      <c r="J24" s="36"/>
      <c r="K24" s="39">
        <f>IFERROR((I24-G24)/G24,0)</f>
        <v>-0.19647696476964768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28"/>
      <c r="H25" s="28"/>
      <c r="I25" s="28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98</v>
      </c>
      <c r="D26" s="85"/>
      <c r="E26" s="86"/>
      <c r="F26" s="36"/>
      <c r="G26" s="37">
        <f>SUM(RSCCD!G28,GGUSD!G28,OUSD!G28,SAUSD!G28,OCDE!G28,Sheet6!G28,Sheet7!G28,Sheet8!G28,Sheet9!G28,Sheet10!G28,Sheet11!G28,Sheet12!G28,Sheet13!G28,Sheet14!G28,Sheet15!G28,Sheet16!G28,Sheet17!G28,Sheet18!G28,Sheet19!G28,Sheet20!G28)</f>
        <v>11091</v>
      </c>
      <c r="H26" s="38"/>
      <c r="I26" s="37">
        <f>SUM(RSCCD!I28,GGUSD!I28,OUSD!I28,SAUSD!I28,OCDE!I28,Sheet6!I28,Sheet7!I28,Sheet8!I28,Sheet9!I28,Sheet10!I28,Sheet11!I28,Sheet12!I28,Sheet13!I28,Sheet14!I28,Sheet15!I28,Sheet16!I28,Sheet17!I28,Sheet18!I28,Sheet19!I28,Sheet20!I28)</f>
        <v>11291</v>
      </c>
      <c r="J26" s="36"/>
      <c r="K26" s="39">
        <f>IFERROR((I26-G26)/G26,0)</f>
        <v>1.803263907672888E-2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28"/>
      <c r="H27" s="28"/>
      <c r="I27" s="28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99</v>
      </c>
      <c r="D28" s="85"/>
      <c r="E28" s="86"/>
      <c r="F28" s="36"/>
      <c r="G28" s="37">
        <f>SUM(RSCCD!G30,GGUSD!G30,OUSD!G30,SAUSD!G30,OCDE!G30,Sheet6!G30,Sheet7!G30,Sheet8!G30,Sheet9!G30,Sheet10!G30,Sheet11!G30,Sheet12!G30,Sheet13!G30,Sheet14!G30,Sheet15!G30,Sheet16!G30,Sheet17!G30,Sheet18!G30,Sheet19!G30,Sheet20!G30)</f>
        <v>0</v>
      </c>
      <c r="H28" s="38"/>
      <c r="I28" s="37">
        <f>SUM(RSCCD!I30,GGUSD!I30,OUSD!I30,SAUSD!I30,OCDE!I30,Sheet6!I30,Sheet7!I30,Sheet8!I30,Sheet9!I30,Sheet10!I30,Sheet11!I30,Sheet12!I30,Sheet13!I30,Sheet14!I30,Sheet15!I30,Sheet16!I30,Sheet17!I30,Sheet18!I30,Sheet19!I30,Sheet20!I30)</f>
        <v>45</v>
      </c>
      <c r="J28" s="36"/>
      <c r="K28" s="39">
        <f>IFERROR((I28-G28)/G28,0)</f>
        <v>0</v>
      </c>
      <c r="L28" s="36"/>
      <c r="M28" s="64"/>
      <c r="N28" s="40"/>
      <c r="O28" s="45"/>
    </row>
    <row r="29" spans="1:33" ht="6" customHeight="1" x14ac:dyDescent="0.2">
      <c r="A29" s="17"/>
      <c r="B29" s="46"/>
      <c r="C29" s="47"/>
      <c r="D29" s="47"/>
      <c r="E29" s="47"/>
      <c r="F29" s="47"/>
      <c r="G29" s="48"/>
      <c r="H29" s="48"/>
      <c r="I29" s="48"/>
      <c r="J29" s="47"/>
      <c r="K29" s="49"/>
      <c r="L29" s="47"/>
      <c r="M29" s="49"/>
      <c r="N29" s="50"/>
    </row>
    <row r="30" spans="1:33" x14ac:dyDescent="0.2">
      <c r="A30" s="17"/>
      <c r="B30" s="17"/>
      <c r="C30" s="17"/>
      <c r="D30" s="17"/>
      <c r="E30" s="17"/>
      <c r="F30" s="16"/>
      <c r="G30" s="51"/>
      <c r="H30" s="52"/>
      <c r="I30" s="51"/>
      <c r="J30" s="16"/>
      <c r="K30" s="53"/>
      <c r="L30" s="16"/>
      <c r="M30" s="16"/>
    </row>
    <row r="31" spans="1:33" ht="53.1" customHeight="1" x14ac:dyDescent="0.2">
      <c r="A31" s="41"/>
      <c r="B31" s="75" t="s">
        <v>88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33" ht="6" customHeight="1" x14ac:dyDescent="0.2">
      <c r="A32" s="17"/>
      <c r="B32" s="18"/>
      <c r="C32" s="19"/>
      <c r="D32" s="19"/>
      <c r="E32" s="19"/>
      <c r="F32" s="19"/>
      <c r="G32" s="20"/>
      <c r="H32" s="19"/>
      <c r="I32" s="20"/>
      <c r="J32" s="19"/>
      <c r="K32" s="21"/>
      <c r="L32" s="19"/>
      <c r="M32" s="21"/>
      <c r="N32" s="22"/>
    </row>
    <row r="33" spans="1:33" ht="27.95" customHeight="1" x14ac:dyDescent="0.2">
      <c r="A33" s="17"/>
      <c r="B33" s="23"/>
      <c r="C33" s="87"/>
      <c r="D33" s="87"/>
      <c r="E33" s="87"/>
      <c r="F33" s="16"/>
      <c r="G33" s="71" t="s">
        <v>1</v>
      </c>
      <c r="H33" s="24"/>
      <c r="I33" s="71" t="s">
        <v>2</v>
      </c>
      <c r="J33" s="24"/>
      <c r="K33" s="89" t="s">
        <v>0</v>
      </c>
      <c r="L33" s="24"/>
      <c r="M33" s="71" t="s">
        <v>92</v>
      </c>
      <c r="N33" s="25"/>
    </row>
    <row r="34" spans="1:33" ht="5.0999999999999996" customHeight="1" x14ac:dyDescent="0.2">
      <c r="A34" s="17"/>
      <c r="B34" s="23"/>
      <c r="C34" s="87"/>
      <c r="D34" s="87"/>
      <c r="E34" s="87"/>
      <c r="F34" s="16"/>
      <c r="G34" s="72"/>
      <c r="H34" s="16"/>
      <c r="I34" s="72"/>
      <c r="J34" s="16"/>
      <c r="K34" s="90"/>
      <c r="L34" s="16"/>
      <c r="M34" s="72"/>
      <c r="N34" s="25"/>
    </row>
    <row r="35" spans="1:33" x14ac:dyDescent="0.2">
      <c r="A35" s="26"/>
      <c r="B35" s="27"/>
      <c r="C35" s="87"/>
      <c r="D35" s="87"/>
      <c r="E35" s="87"/>
      <c r="F35" s="28"/>
      <c r="G35" s="73"/>
      <c r="H35" s="28"/>
      <c r="I35" s="73"/>
      <c r="J35" s="28"/>
      <c r="K35" s="91"/>
      <c r="L35" s="28"/>
      <c r="M35" s="73"/>
      <c r="N35" s="29"/>
    </row>
    <row r="36" spans="1:33" ht="6" customHeight="1" x14ac:dyDescent="0.2">
      <c r="A36" s="30"/>
      <c r="B36" s="31"/>
      <c r="C36" s="32"/>
      <c r="D36" s="32"/>
      <c r="E36" s="32"/>
      <c r="F36" s="28"/>
      <c r="G36" s="28"/>
      <c r="H36" s="28"/>
      <c r="I36" s="28"/>
      <c r="J36" s="28"/>
      <c r="K36" s="33"/>
      <c r="L36" s="28"/>
      <c r="M36" s="33"/>
      <c r="N36" s="29"/>
    </row>
    <row r="37" spans="1:33" ht="53.1" customHeight="1" x14ac:dyDescent="0.2">
      <c r="A37" s="34"/>
      <c r="B37" s="35"/>
      <c r="C37" s="76" t="s">
        <v>3</v>
      </c>
      <c r="D37" s="77"/>
      <c r="E37" s="78"/>
      <c r="F37" s="36"/>
      <c r="G37" s="37">
        <f>SUM(RSCCD!G39,GGUSD!G39,OUSD!G39,SAUSD!G39,OCDE!G39,Sheet6!G39,Sheet7!G39,Sheet8!G39,Sheet9!G39,Sheet10!G39,Sheet11!G39,Sheet12!G39,Sheet13!G39,Sheet14!G39,Sheet15!G39,Sheet16!G39,Sheet17!G39,Sheet18!G39,Sheet19!G39,Sheet20!G39)</f>
        <v>14647</v>
      </c>
      <c r="H37" s="38"/>
      <c r="I37" s="37">
        <f>SUM(RSCCD!I39,GGUSD!I39,OUSD!I39,SAUSD!I39,OCDE!I39,Sheet6!I39,Sheet7!I39,Sheet8!I39,Sheet9!I39,Sheet10!I39,Sheet11!I39,Sheet12!I39,Sheet13!I39,Sheet14!I39,Sheet15!I39,Sheet16!I39,Sheet17!I39,Sheet18!I39,Sheet19!I39,Sheet20!I39)</f>
        <v>6266</v>
      </c>
      <c r="J37" s="36"/>
      <c r="K37" s="39">
        <f>IFERROR(I37/G37,0)</f>
        <v>0.42780091486311189</v>
      </c>
      <c r="L37" s="36"/>
      <c r="M37" s="64"/>
      <c r="N37" s="40"/>
    </row>
    <row r="38" spans="1:33" s="17" customFormat="1" ht="5.0999999999999996" customHeight="1" x14ac:dyDescent="0.2">
      <c r="A38" s="41"/>
      <c r="B38" s="42"/>
      <c r="C38" s="41"/>
      <c r="D38" s="32"/>
      <c r="E38" s="32"/>
      <c r="F38" s="43"/>
      <c r="G38" s="28"/>
      <c r="H38" s="28"/>
      <c r="I38" s="28"/>
      <c r="J38" s="28"/>
      <c r="L38" s="28"/>
      <c r="M38" s="65"/>
      <c r="N38" s="29"/>
      <c r="O38" s="16"/>
      <c r="Q38" s="16"/>
      <c r="S38" s="16"/>
      <c r="U38" s="16"/>
      <c r="W38" s="16"/>
      <c r="X38" s="16"/>
      <c r="Z38" s="16"/>
      <c r="AB38" s="16"/>
      <c r="AD38" s="16"/>
      <c r="AE38" s="44"/>
      <c r="AF38" s="16"/>
      <c r="AG38" s="16"/>
    </row>
    <row r="39" spans="1:33" ht="38.1" customHeight="1" x14ac:dyDescent="0.2">
      <c r="A39" s="34"/>
      <c r="B39" s="35"/>
      <c r="C39" s="76" t="s">
        <v>4</v>
      </c>
      <c r="D39" s="77"/>
      <c r="E39" s="78"/>
      <c r="F39" s="36"/>
      <c r="G39" s="37">
        <f>SUM(RSCCD!G41,GGUSD!G41,OUSD!G41,SAUSD!G41,OCDE!G41,Sheet6!G41,Sheet7!G41,Sheet8!G41,Sheet9!G41,Sheet10!G41,Sheet11!G41,Sheet12!G41,Sheet13!G41,Sheet14!G41,Sheet15!G41,Sheet16!G41,Sheet17!G41,Sheet18!G41,Sheet19!G41,Sheet20!G41)</f>
        <v>22218</v>
      </c>
      <c r="H39" s="38"/>
      <c r="I39" s="37">
        <f>SUM(RSCCD!I41,GGUSD!I41,OUSD!I41,SAUSD!I41,OCDE!I41,Sheet6!I41,Sheet7!I41,Sheet8!I41,Sheet9!I41,Sheet10!I41,Sheet11!I41,Sheet12!I41,Sheet13!I41,Sheet14!I41,Sheet15!I41,Sheet16!I41,Sheet17!I41,Sheet18!I41,Sheet19!I41,Sheet20!I41)</f>
        <v>4348</v>
      </c>
      <c r="J39" s="36"/>
      <c r="K39" s="39">
        <f>IFERROR(I39/G39,0)</f>
        <v>0.19569718246466827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28"/>
      <c r="H40" s="28"/>
      <c r="I40" s="28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5</v>
      </c>
      <c r="D41" s="77"/>
      <c r="E41" s="78"/>
      <c r="F41" s="36"/>
      <c r="G41" s="37">
        <f>SUM(RSCCD!G43,GGUSD!G43,OUSD!G43,SAUSD!G43,OCDE!G43,Sheet6!G43,Sheet7!G43,Sheet8!G43,Sheet9!G43,Sheet10!G43,Sheet11!G43,Sheet12!G43,Sheet13!G43,Sheet14!G43,Sheet15!G43,Sheet16!G43,Sheet17!G43,Sheet18!G43,Sheet19!G43,Sheet20!G43)</f>
        <v>1016</v>
      </c>
      <c r="H41" s="38"/>
      <c r="I41" s="37">
        <f>SUM(RSCCD!I43,GGUSD!I43,OUSD!I43,SAUSD!I43,OCDE!I43,Sheet6!I43,Sheet7!I43,Sheet8!I43,Sheet9!I43,Sheet10!I43,Sheet11!I43,Sheet12!I43,Sheet13!I43,Sheet14!I43,Sheet15!I43,Sheet16!I43,Sheet17!I43,Sheet18!I43,Sheet19!I43,Sheet20!I43)</f>
        <v>352</v>
      </c>
      <c r="J41" s="36"/>
      <c r="K41" s="39">
        <f>IFERROR(I41/G41,0)</f>
        <v>0.34645669291338582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28"/>
      <c r="H42" s="28"/>
      <c r="I42" s="28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6</v>
      </c>
      <c r="D43" s="77"/>
      <c r="E43" s="78"/>
      <c r="F43" s="36"/>
      <c r="G43" s="37">
        <f>SUM(RSCCD!G45,GGUSD!G45,OUSD!G45,SAUSD!G45,OCDE!G45,Sheet6!G45,Sheet7!G45,Sheet8!G45,Sheet9!G45,Sheet10!G45,Sheet11!G45,Sheet12!G45,Sheet13!G45,Sheet14!G45,Sheet15!G45,Sheet16!G45,Sheet17!G45,Sheet18!G45,Sheet19!G45,Sheet20!G45)</f>
        <v>60</v>
      </c>
      <c r="H43" s="38"/>
      <c r="I43" s="37">
        <f>SUM(RSCCD!I45,GGUSD!I45,OUSD!I45,SAUSD!I45,OCDE!I45,Sheet6!I45,Sheet7!I45,Sheet8!I45,Sheet9!I45,Sheet10!I45,Sheet11!I45,Sheet12!I45,Sheet13!I45,Sheet14!I45,Sheet15!I45,Sheet16!I45,Sheet17!I45,Sheet18!I45,Sheet19!I45,Sheet20!I45)</f>
        <v>45</v>
      </c>
      <c r="J43" s="36"/>
      <c r="K43" s="39">
        <f>IFERROR(I43/G43,0)</f>
        <v>0.75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28"/>
      <c r="H44" s="28"/>
      <c r="I44" s="28"/>
      <c r="J44" s="28"/>
      <c r="K44" s="25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7</v>
      </c>
      <c r="D45" s="77"/>
      <c r="E45" s="78"/>
      <c r="F45" s="36"/>
      <c r="G45" s="37">
        <f>SUM(RSCCD!G47,GGUSD!G47,OUSD!G47,SAUSD!G47,OCDE!G47,Sheet6!G47,Sheet7!G47,Sheet8!G47,Sheet9!G47,Sheet10!G47,Sheet11!G47,Sheet12!G47,Sheet13!G47,Sheet14!G47,Sheet15!G47,Sheet16!G47,Sheet17!G47,Sheet18!G47,Sheet19!G47,Sheet20!G47)</f>
        <v>2643</v>
      </c>
      <c r="H45" s="38"/>
      <c r="I45" s="37">
        <f>SUM(RSCCD!I47,GGUSD!I47,OUSD!I47,SAUSD!I47,OCDE!I47,Sheet6!I47,Sheet7!I47,Sheet8!I47,Sheet9!I47,Sheet10!I47,Sheet11!I47,Sheet12!I47,Sheet13!I47,Sheet14!I47,Sheet15!I47,Sheet16!I47,Sheet17!I47,Sheet18!I47,Sheet19!I47,Sheet20!I47)</f>
        <v>162</v>
      </c>
      <c r="J45" s="36"/>
      <c r="K45" s="39">
        <f>IFERROR(I45/G45,0)</f>
        <v>6.1293984108967081E-2</v>
      </c>
      <c r="L45" s="36"/>
      <c r="M45" s="64" t="s">
        <v>120</v>
      </c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28"/>
      <c r="H46" s="28"/>
      <c r="I46" s="28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8</v>
      </c>
      <c r="D47" s="77"/>
      <c r="E47" s="78"/>
      <c r="F47" s="36"/>
      <c r="G47" s="37">
        <f>SUM(RSCCD!G49,GGUSD!G49,OUSD!G49,SAUSD!G49,OCDE!G49,Sheet6!G49,Sheet7!G49,Sheet8!G49,Sheet9!G49,Sheet10!G49,Sheet11!G49,Sheet12!G49,Sheet13!G49,Sheet14!G49,Sheet15!G49,Sheet16!G49,Sheet17!G49,Sheet18!G49,Sheet19!G49,Sheet20!G49)</f>
        <v>0</v>
      </c>
      <c r="H47" s="38"/>
      <c r="I47" s="37">
        <f>SUM(RSCCD!I49,GGUSD!I49,OUSD!I49,SAUSD!I49,OCDE!I49,Sheet6!I49,Sheet7!I49,Sheet8!I49,Sheet9!I49,Sheet10!I49,Sheet11!I49,Sheet12!I49,Sheet13!I49,Sheet14!I49,Sheet15!I49,Sheet16!I49,Sheet17!I49,Sheet18!I49,Sheet19!I49,Sheet20!I49)</f>
        <v>0</v>
      </c>
      <c r="J47" s="36"/>
      <c r="K47" s="39">
        <f>IFERROR(I47/G47,0)</f>
        <v>0</v>
      </c>
      <c r="L47" s="36"/>
      <c r="M47" s="64" t="s">
        <v>120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28"/>
      <c r="H48" s="28"/>
      <c r="I48" s="2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9</v>
      </c>
      <c r="D49" s="77"/>
      <c r="E49" s="78"/>
      <c r="F49" s="36"/>
      <c r="G49" s="37">
        <f>SUM(RSCCD!G51,GGUSD!G51,OUSD!G51,SAUSD!G51,OCDE!G51,Sheet6!G51,Sheet7!G51,Sheet8!G51,Sheet9!G51,Sheet10!G51,Sheet11!G51,Sheet12!G51,Sheet13!G51,Sheet14!G51,Sheet15!G51,Sheet16!G51,Sheet17!G51,Sheet18!G51,Sheet19!G51,Sheet20!G51)</f>
        <v>3773</v>
      </c>
      <c r="H49" s="38"/>
      <c r="I49" s="37">
        <f>SUM(RSCCD!I51,GGUSD!I51,OUSD!I51,SAUSD!I51,OCDE!I51,Sheet6!I51,Sheet7!I51,Sheet8!I51,Sheet9!I51,Sheet10!I51,Sheet11!I51,Sheet12!I51,Sheet13!I51,Sheet14!I51,Sheet15!I51,Sheet16!I51,Sheet17!I51,Sheet18!I51,Sheet19!I51,Sheet20!I51)</f>
        <v>841</v>
      </c>
      <c r="J49" s="36"/>
      <c r="K49" s="39">
        <f>IFERROR(I49/G49,0)</f>
        <v>0.22289954943016169</v>
      </c>
      <c r="L49" s="36"/>
      <c r="M49" s="64" t="s">
        <v>120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28"/>
      <c r="H50" s="28"/>
      <c r="I50" s="28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10</v>
      </c>
      <c r="D51" s="77"/>
      <c r="E51" s="78"/>
      <c r="F51" s="36"/>
      <c r="G51" s="37">
        <f>SUM(RSCCD!G53,GGUSD!G53,OUSD!G53,SAUSD!G53,OCDE!G53,Sheet6!G53,Sheet7!G53,Sheet8!G53,Sheet9!G53,Sheet10!G53,Sheet11!G53,Sheet12!G53,Sheet13!G53,Sheet14!G53,Sheet15!G53,Sheet16!G53,Sheet17!G53,Sheet18!G53,Sheet19!G53,Sheet20!G53)</f>
        <v>698</v>
      </c>
      <c r="H51" s="38"/>
      <c r="I51" s="37">
        <f>SUM(RSCCD!I53,GGUSD!I53,OUSD!I53,SAUSD!I53,OCDE!I53,Sheet6!I53,Sheet7!I53,Sheet8!I53,Sheet9!I53,Sheet10!I53,Sheet11!I53,Sheet12!I53,Sheet13!I53,Sheet14!I53,Sheet15!I53,Sheet16!I53,Sheet17!I53,Sheet18!I53,Sheet19!I53,Sheet20!I53)</f>
        <v>60</v>
      </c>
      <c r="J51" s="36"/>
      <c r="K51" s="39">
        <f>IFERROR(I51/G51,0)</f>
        <v>8.5959885386819479E-2</v>
      </c>
      <c r="L51" s="36"/>
      <c r="M51" s="64" t="s">
        <v>120</v>
      </c>
      <c r="N51" s="40"/>
    </row>
    <row r="52" spans="1:33" ht="6" customHeight="1" x14ac:dyDescent="0.2">
      <c r="A52" s="17"/>
      <c r="B52" s="46"/>
      <c r="C52" s="47"/>
      <c r="D52" s="47"/>
      <c r="E52" s="47"/>
      <c r="F52" s="47"/>
      <c r="G52" s="48"/>
      <c r="H52" s="48"/>
      <c r="I52" s="48"/>
      <c r="J52" s="47"/>
      <c r="K52" s="49"/>
      <c r="L52" s="47"/>
      <c r="M52" s="49"/>
      <c r="N52" s="50"/>
    </row>
    <row r="53" spans="1:33" x14ac:dyDescent="0.2">
      <c r="A53" s="17"/>
      <c r="B53" s="17"/>
      <c r="C53" s="17"/>
      <c r="D53" s="17"/>
      <c r="E53" s="17"/>
      <c r="F53" s="16"/>
      <c r="G53" s="51"/>
      <c r="H53" s="52"/>
      <c r="I53" s="51"/>
      <c r="J53" s="16"/>
      <c r="K53" s="53"/>
      <c r="L53" s="16"/>
      <c r="M53" s="16"/>
    </row>
  </sheetData>
  <sheetProtection password="83AF" sheet="1" objects="1" scenarios="1"/>
  <mergeCells count="31">
    <mergeCell ref="E2:K4"/>
    <mergeCell ref="K33:K35"/>
    <mergeCell ref="C12:E14"/>
    <mergeCell ref="G12:G14"/>
    <mergeCell ref="I12:I14"/>
    <mergeCell ref="K12:K14"/>
    <mergeCell ref="C16:E16"/>
    <mergeCell ref="C26:E26"/>
    <mergeCell ref="C24:E24"/>
    <mergeCell ref="C22:E22"/>
    <mergeCell ref="C20:E20"/>
    <mergeCell ref="C18:E18"/>
    <mergeCell ref="C51:E51"/>
    <mergeCell ref="E8:K8"/>
    <mergeCell ref="B6:L6"/>
    <mergeCell ref="B8:C8"/>
    <mergeCell ref="C37:E37"/>
    <mergeCell ref="C39:E39"/>
    <mergeCell ref="C41:E41"/>
    <mergeCell ref="C43:E43"/>
    <mergeCell ref="C45:E45"/>
    <mergeCell ref="C47:E47"/>
    <mergeCell ref="C28:E28"/>
    <mergeCell ref="C33:E35"/>
    <mergeCell ref="G33:G35"/>
    <mergeCell ref="I33:I35"/>
    <mergeCell ref="M12:M14"/>
    <mergeCell ref="M33:M35"/>
    <mergeCell ref="B10:N10"/>
    <mergeCell ref="B31:N31"/>
    <mergeCell ref="C49:E49"/>
  </mergeCells>
  <phoneticPr fontId="17" type="noConversion"/>
  <dataValidations count="1">
    <dataValidation type="list" allowBlank="1" showInputMessage="1" showErrorMessage="1" sqref="E8:K8">
      <formula1>ddConsortium</formula1>
    </dataValidation>
  </dataValidations>
  <pageMargins left="0.7" right="0.7" top="0.75" bottom="0.75" header="0.3" footer="0.3"/>
  <pageSetup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K55"/>
  <sheetViews>
    <sheetView topLeftCell="A11"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2"/>
  <sheetViews>
    <sheetView workbookViewId="0"/>
  </sheetViews>
  <sheetFormatPr defaultColWidth="11" defaultRowHeight="15.75" x14ac:dyDescent="0.25"/>
  <cols>
    <col min="1" max="1" width="18.875" bestFit="1" customWidth="1"/>
  </cols>
  <sheetData>
    <row r="1" spans="1:1" x14ac:dyDescent="0.25">
      <c r="A1" s="1" t="s">
        <v>16</v>
      </c>
    </row>
    <row r="2" spans="1:1" x14ac:dyDescent="0.25">
      <c r="A2" s="2" t="s">
        <v>17</v>
      </c>
    </row>
    <row r="3" spans="1:1" x14ac:dyDescent="0.25">
      <c r="A3" s="2" t="s">
        <v>18</v>
      </c>
    </row>
    <row r="4" spans="1:1" x14ac:dyDescent="0.25">
      <c r="A4" s="2" t="s">
        <v>19</v>
      </c>
    </row>
    <row r="5" spans="1:1" x14ac:dyDescent="0.25">
      <c r="A5" s="2" t="s">
        <v>20</v>
      </c>
    </row>
    <row r="6" spans="1:1" x14ac:dyDescent="0.25">
      <c r="A6" s="2" t="s">
        <v>21</v>
      </c>
    </row>
    <row r="7" spans="1:1" x14ac:dyDescent="0.25">
      <c r="A7" s="2" t="s">
        <v>14</v>
      </c>
    </row>
    <row r="8" spans="1:1" x14ac:dyDescent="0.25">
      <c r="A8" s="2" t="s">
        <v>22</v>
      </c>
    </row>
    <row r="9" spans="1:1" x14ac:dyDescent="0.25">
      <c r="A9" s="2" t="s">
        <v>23</v>
      </c>
    </row>
    <row r="10" spans="1:1" x14ac:dyDescent="0.25">
      <c r="A10" s="2" t="s">
        <v>24</v>
      </c>
    </row>
    <row r="11" spans="1:1" x14ac:dyDescent="0.25">
      <c r="A11" s="2" t="s">
        <v>25</v>
      </c>
    </row>
    <row r="12" spans="1:1" ht="26.25" x14ac:dyDescent="0.25">
      <c r="A12" s="3" t="s">
        <v>26</v>
      </c>
    </row>
    <row r="13" spans="1:1" x14ac:dyDescent="0.25">
      <c r="A13" s="2" t="s">
        <v>27</v>
      </c>
    </row>
    <row r="14" spans="1:1" x14ac:dyDescent="0.25">
      <c r="A14" s="2" t="s">
        <v>28</v>
      </c>
    </row>
    <row r="15" spans="1:1" x14ac:dyDescent="0.25">
      <c r="A15" s="2" t="s">
        <v>29</v>
      </c>
    </row>
    <row r="16" spans="1:1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32</v>
      </c>
    </row>
    <row r="19" spans="1:1" x14ac:dyDescent="0.25">
      <c r="A19" s="2" t="s">
        <v>33</v>
      </c>
    </row>
    <row r="20" spans="1:1" x14ac:dyDescent="0.25">
      <c r="A20" s="2" t="s">
        <v>34</v>
      </c>
    </row>
    <row r="21" spans="1:1" x14ac:dyDescent="0.25">
      <c r="A21" s="2" t="s">
        <v>35</v>
      </c>
    </row>
    <row r="22" spans="1:1" x14ac:dyDescent="0.25">
      <c r="A22" s="2" t="s">
        <v>36</v>
      </c>
    </row>
    <row r="23" spans="1:1" x14ac:dyDescent="0.25">
      <c r="A23" s="2" t="s">
        <v>37</v>
      </c>
    </row>
    <row r="24" spans="1:1" x14ac:dyDescent="0.25">
      <c r="A24" s="2" t="s">
        <v>38</v>
      </c>
    </row>
    <row r="25" spans="1:1" x14ac:dyDescent="0.25">
      <c r="A25" s="2" t="s">
        <v>39</v>
      </c>
    </row>
    <row r="26" spans="1:1" x14ac:dyDescent="0.25">
      <c r="A26" s="2" t="s">
        <v>40</v>
      </c>
    </row>
    <row r="27" spans="1:1" x14ac:dyDescent="0.25">
      <c r="A27" s="2" t="s">
        <v>41</v>
      </c>
    </row>
    <row r="28" spans="1:1" x14ac:dyDescent="0.25">
      <c r="A28" s="2" t="s">
        <v>42</v>
      </c>
    </row>
    <row r="29" spans="1:1" x14ac:dyDescent="0.25">
      <c r="A29" s="2" t="s">
        <v>43</v>
      </c>
    </row>
    <row r="30" spans="1:1" x14ac:dyDescent="0.25">
      <c r="A30" s="2" t="s">
        <v>44</v>
      </c>
    </row>
    <row r="31" spans="1:1" x14ac:dyDescent="0.25">
      <c r="A31" s="2" t="s">
        <v>45</v>
      </c>
    </row>
    <row r="32" spans="1:1" x14ac:dyDescent="0.25">
      <c r="A32" s="2" t="s">
        <v>46</v>
      </c>
    </row>
    <row r="33" spans="1:1" x14ac:dyDescent="0.25">
      <c r="A33" s="2" t="s">
        <v>47</v>
      </c>
    </row>
    <row r="34" spans="1:1" x14ac:dyDescent="0.25">
      <c r="A34" s="2" t="s">
        <v>48</v>
      </c>
    </row>
    <row r="35" spans="1:1" x14ac:dyDescent="0.25">
      <c r="A35" s="2" t="s">
        <v>49</v>
      </c>
    </row>
    <row r="36" spans="1:1" x14ac:dyDescent="0.25">
      <c r="A36" s="2" t="s">
        <v>50</v>
      </c>
    </row>
    <row r="37" spans="1:1" x14ac:dyDescent="0.25">
      <c r="A37" s="2" t="s">
        <v>51</v>
      </c>
    </row>
    <row r="38" spans="1:1" x14ac:dyDescent="0.25">
      <c r="A38" s="2" t="s">
        <v>52</v>
      </c>
    </row>
    <row r="39" spans="1:1" x14ac:dyDescent="0.25">
      <c r="A39" s="2" t="s">
        <v>53</v>
      </c>
    </row>
    <row r="40" spans="1:1" x14ac:dyDescent="0.25">
      <c r="A40" s="2" t="s">
        <v>54</v>
      </c>
    </row>
    <row r="41" spans="1:1" x14ac:dyDescent="0.25">
      <c r="A41" s="4" t="s">
        <v>55</v>
      </c>
    </row>
    <row r="42" spans="1:1" x14ac:dyDescent="0.25">
      <c r="A42" s="3" t="s">
        <v>56</v>
      </c>
    </row>
    <row r="43" spans="1:1" x14ac:dyDescent="0.25">
      <c r="A43" s="3" t="s">
        <v>57</v>
      </c>
    </row>
    <row r="44" spans="1:1" x14ac:dyDescent="0.25">
      <c r="A44" s="5" t="s">
        <v>58</v>
      </c>
    </row>
    <row r="45" spans="1:1" x14ac:dyDescent="0.25">
      <c r="A45" s="2" t="s">
        <v>59</v>
      </c>
    </row>
    <row r="46" spans="1:1" x14ac:dyDescent="0.25">
      <c r="A46" s="2" t="s">
        <v>60</v>
      </c>
    </row>
    <row r="47" spans="1:1" x14ac:dyDescent="0.25">
      <c r="A47" s="2" t="s">
        <v>61</v>
      </c>
    </row>
    <row r="48" spans="1:1" x14ac:dyDescent="0.25">
      <c r="A48" s="2" t="s">
        <v>62</v>
      </c>
    </row>
    <row r="49" spans="1:1" x14ac:dyDescent="0.25">
      <c r="A49" s="2" t="s">
        <v>63</v>
      </c>
    </row>
    <row r="50" spans="1:1" x14ac:dyDescent="0.25">
      <c r="A50" s="2" t="s">
        <v>64</v>
      </c>
    </row>
    <row r="51" spans="1:1" x14ac:dyDescent="0.25">
      <c r="A51" s="2" t="s">
        <v>65</v>
      </c>
    </row>
    <row r="52" spans="1:1" x14ac:dyDescent="0.25">
      <c r="A52" s="2" t="s">
        <v>66</v>
      </c>
    </row>
    <row r="53" spans="1:1" x14ac:dyDescent="0.25">
      <c r="A53" s="2" t="s">
        <v>67</v>
      </c>
    </row>
    <row r="54" spans="1:1" x14ac:dyDescent="0.25">
      <c r="A54" s="2" t="s">
        <v>68</v>
      </c>
    </row>
    <row r="55" spans="1:1" x14ac:dyDescent="0.25">
      <c r="A55" s="2" t="s">
        <v>69</v>
      </c>
    </row>
    <row r="56" spans="1:1" x14ac:dyDescent="0.25">
      <c r="A56" s="2" t="s">
        <v>70</v>
      </c>
    </row>
    <row r="57" spans="1:1" x14ac:dyDescent="0.25">
      <c r="A57" s="2" t="s">
        <v>71</v>
      </c>
    </row>
    <row r="58" spans="1:1" x14ac:dyDescent="0.25">
      <c r="A58" s="2" t="s">
        <v>72</v>
      </c>
    </row>
    <row r="59" spans="1:1" x14ac:dyDescent="0.25">
      <c r="A59" s="4" t="s">
        <v>73</v>
      </c>
    </row>
    <row r="60" spans="1:1" x14ac:dyDescent="0.25">
      <c r="A60" s="3" t="s">
        <v>74</v>
      </c>
    </row>
    <row r="61" spans="1:1" x14ac:dyDescent="0.25">
      <c r="A61" s="5" t="s">
        <v>75</v>
      </c>
    </row>
    <row r="62" spans="1:1" x14ac:dyDescent="0.25">
      <c r="A62" s="2" t="s">
        <v>76</v>
      </c>
    </row>
    <row r="63" spans="1:1" x14ac:dyDescent="0.25">
      <c r="A63" s="6" t="s">
        <v>77</v>
      </c>
    </row>
    <row r="64" spans="1:1" x14ac:dyDescent="0.25">
      <c r="A64" s="2" t="s">
        <v>78</v>
      </c>
    </row>
    <row r="65" spans="1:1" x14ac:dyDescent="0.25">
      <c r="A65" s="2" t="s">
        <v>79</v>
      </c>
    </row>
    <row r="66" spans="1:1" x14ac:dyDescent="0.25">
      <c r="A66" s="2" t="s">
        <v>80</v>
      </c>
    </row>
    <row r="67" spans="1:1" x14ac:dyDescent="0.25">
      <c r="A67" s="2" t="s">
        <v>81</v>
      </c>
    </row>
    <row r="68" spans="1:1" x14ac:dyDescent="0.25">
      <c r="A68" s="2" t="s">
        <v>82</v>
      </c>
    </row>
    <row r="69" spans="1:1" x14ac:dyDescent="0.25">
      <c r="A69" s="2" t="s">
        <v>83</v>
      </c>
    </row>
    <row r="70" spans="1:1" x14ac:dyDescent="0.25">
      <c r="A70" s="2" t="s">
        <v>84</v>
      </c>
    </row>
    <row r="71" spans="1:1" x14ac:dyDescent="0.25">
      <c r="A71" s="2" t="s">
        <v>85</v>
      </c>
    </row>
    <row r="72" spans="1:1" x14ac:dyDescent="0.25">
      <c r="A72" s="2" t="s">
        <v>86</v>
      </c>
    </row>
  </sheetData>
  <sheetProtection password="83AF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K55"/>
  <sheetViews>
    <sheetView tabSelected="1" topLeftCell="B1" workbookViewId="0">
      <selection activeCell="M51" sqref="M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 t="s">
        <v>109</v>
      </c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>
        <v>39498</v>
      </c>
      <c r="H18" s="70"/>
      <c r="I18" s="66">
        <v>40367</v>
      </c>
      <c r="J18" s="36"/>
      <c r="K18" s="62">
        <f>IFERROR((I18-G18)/G18,0)</f>
        <v>2.2001113980454706E-2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>
        <v>27725</v>
      </c>
      <c r="H20" s="70"/>
      <c r="I20" s="66">
        <v>28335</v>
      </c>
      <c r="J20" s="36"/>
      <c r="K20" s="62">
        <f>IFERROR((I20-G20)/G20,0)</f>
        <v>2.2001803426510369E-2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>
        <v>0</v>
      </c>
      <c r="H22" s="70"/>
      <c r="I22" s="66">
        <v>0</v>
      </c>
      <c r="J22" s="36"/>
      <c r="K22" s="62">
        <f>IFERROR((I22-G22)/G22,0)</f>
        <v>0</v>
      </c>
      <c r="L22" s="36"/>
      <c r="M22" s="64" t="s">
        <v>100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>
        <v>0</v>
      </c>
      <c r="H24" s="70"/>
      <c r="I24" s="66">
        <v>0</v>
      </c>
      <c r="J24" s="36"/>
      <c r="K24" s="62">
        <f>IFERROR((I24-G24)/G24,0)</f>
        <v>0</v>
      </c>
      <c r="L24" s="36"/>
      <c r="M24" s="64" t="s">
        <v>100</v>
      </c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>
        <v>561</v>
      </c>
      <c r="H26" s="70"/>
      <c r="I26" s="66">
        <v>573</v>
      </c>
      <c r="J26" s="36"/>
      <c r="K26" s="62">
        <f>IFERROR((I26-G26)/G26,0)</f>
        <v>2.1390374331550801E-2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>
        <v>10803</v>
      </c>
      <c r="H28" s="70"/>
      <c r="I28" s="66">
        <v>11041</v>
      </c>
      <c r="J28" s="36"/>
      <c r="K28" s="62">
        <f>IFERROR((I28-G28)/G28,0)</f>
        <v>2.2030917337776543E-2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>
        <v>0</v>
      </c>
      <c r="H30" s="70"/>
      <c r="I30" s="66">
        <v>25</v>
      </c>
      <c r="J30" s="36"/>
      <c r="K30" s="62">
        <f>IFERROR((I30-G30)/G30,0)</f>
        <v>0</v>
      </c>
      <c r="L30" s="36"/>
      <c r="M30" s="64" t="s">
        <v>101</v>
      </c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>
        <v>11447</v>
      </c>
      <c r="H39" s="61"/>
      <c r="I39" s="66">
        <v>4466</v>
      </c>
      <c r="J39" s="36"/>
      <c r="K39" s="62">
        <f>IFERROR(I39/G39,0)</f>
        <v>0.39014588975277364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>
        <v>21938</v>
      </c>
      <c r="H41" s="61"/>
      <c r="I41" s="66">
        <v>4138</v>
      </c>
      <c r="J41" s="36"/>
      <c r="K41" s="62">
        <f>IFERROR(I41/G41,0)</f>
        <v>0.18862248153888231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>
        <v>894</v>
      </c>
      <c r="H43" s="61"/>
      <c r="I43" s="66">
        <v>279</v>
      </c>
      <c r="J43" s="36"/>
      <c r="K43" s="62">
        <f>IFERROR(I43/G43,0)</f>
        <v>0.31208053691275167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 t="s">
        <v>102</v>
      </c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>
        <v>2643</v>
      </c>
      <c r="H47" s="61"/>
      <c r="I47" s="66">
        <v>162</v>
      </c>
      <c r="J47" s="36"/>
      <c r="K47" s="62">
        <f>IFERROR(I47/G47,0)</f>
        <v>6.1293984108967081E-2</v>
      </c>
      <c r="L47" s="36"/>
      <c r="M47" s="64" t="s">
        <v>116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 t="s">
        <v>104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>
        <v>3674</v>
      </c>
      <c r="H51" s="61"/>
      <c r="I51" s="66">
        <v>816</v>
      </c>
      <c r="J51" s="36"/>
      <c r="K51" s="62">
        <f>IFERROR(I51/G51,0)</f>
        <v>0.22210125204137179</v>
      </c>
      <c r="L51" s="36"/>
      <c r="M51" s="64" t="s">
        <v>103</v>
      </c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 t="s">
        <v>104</v>
      </c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14:E16"/>
    <mergeCell ref="G14:G16"/>
    <mergeCell ref="I14:I16"/>
    <mergeCell ref="K14:K16"/>
    <mergeCell ref="M14:M16"/>
    <mergeCell ref="E2:K4"/>
    <mergeCell ref="B6:L6"/>
    <mergeCell ref="B10:C10"/>
    <mergeCell ref="E10:K10"/>
    <mergeCell ref="B12:N12"/>
    <mergeCell ref="M35:M37"/>
    <mergeCell ref="C18:E18"/>
    <mergeCell ref="C20:E20"/>
    <mergeCell ref="C22:E22"/>
    <mergeCell ref="C24:E24"/>
    <mergeCell ref="C26:E26"/>
    <mergeCell ref="C28:E28"/>
    <mergeCell ref="C51:E51"/>
    <mergeCell ref="C53:E53"/>
    <mergeCell ref="E8:K8"/>
    <mergeCell ref="B8:C8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</mergeCells>
  <pageMargins left="0.7" right="0.7" top="0.75" bottom="0.75" header="0.3" footer="0.3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K55"/>
  <sheetViews>
    <sheetView topLeftCell="D31" workbookViewId="0">
      <selection activeCell="E10" sqref="E10:K10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 t="s">
        <v>110</v>
      </c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>
        <v>805</v>
      </c>
      <c r="H18" s="70"/>
      <c r="I18" s="66">
        <v>840</v>
      </c>
      <c r="J18" s="36"/>
      <c r="K18" s="62">
        <f>IFERROR((I18-G18)/G18,0)</f>
        <v>4.3478260869565216E-2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>
        <v>2678</v>
      </c>
      <c r="H20" s="70"/>
      <c r="I20" s="66">
        <v>2750</v>
      </c>
      <c r="J20" s="36"/>
      <c r="K20" s="62">
        <f>IFERROR((I20-G20)/G20,0)</f>
        <v>2.6885735623599701E-2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>
        <v>0</v>
      </c>
      <c r="H22" s="70"/>
      <c r="I22" s="66">
        <v>0</v>
      </c>
      <c r="J22" s="36"/>
      <c r="K22" s="62">
        <f>IFERROR((I22-G22)/G22,0)</f>
        <v>0</v>
      </c>
      <c r="L22" s="36"/>
      <c r="M22" s="64" t="s">
        <v>100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>
        <v>0</v>
      </c>
      <c r="H24" s="70"/>
      <c r="I24" s="66">
        <v>0</v>
      </c>
      <c r="J24" s="36"/>
      <c r="K24" s="62">
        <f>IFERROR((I24-G24)/G24,0)</f>
        <v>0</v>
      </c>
      <c r="L24" s="36"/>
      <c r="M24" s="64" t="s">
        <v>100</v>
      </c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>
        <v>20</v>
      </c>
      <c r="H26" s="70"/>
      <c r="I26" s="66">
        <v>20</v>
      </c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>
        <v>206</v>
      </c>
      <c r="H28" s="70"/>
      <c r="I28" s="66">
        <v>250</v>
      </c>
      <c r="J28" s="36"/>
      <c r="K28" s="62">
        <f>IFERROR((I28-G28)/G28,0)</f>
        <v>0.21359223300970873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>
        <v>0</v>
      </c>
      <c r="H30" s="70"/>
      <c r="I30" s="66">
        <v>20</v>
      </c>
      <c r="J30" s="36"/>
      <c r="K30" s="62">
        <f>IFERROR((I30-G30)/G30,0)</f>
        <v>0</v>
      </c>
      <c r="L30" s="36"/>
      <c r="M30" s="64" t="s">
        <v>105</v>
      </c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>
        <v>3200</v>
      </c>
      <c r="H39" s="61"/>
      <c r="I39" s="66">
        <v>1800</v>
      </c>
      <c r="J39" s="36"/>
      <c r="K39" s="62">
        <f>IFERROR(I39/G39,0)</f>
        <v>0.5625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>
        <v>280</v>
      </c>
      <c r="H41" s="61"/>
      <c r="I41" s="66">
        <v>210</v>
      </c>
      <c r="J41" s="36"/>
      <c r="K41" s="62">
        <f>IFERROR(I41/G41,0)</f>
        <v>0.75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>
        <v>90</v>
      </c>
      <c r="H43" s="61"/>
      <c r="I43" s="66">
        <v>70</v>
      </c>
      <c r="J43" s="36"/>
      <c r="K43" s="62">
        <f>IFERROR(I43/G43,0)</f>
        <v>0.77777777777777779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>
        <v>60</v>
      </c>
      <c r="H45" s="61"/>
      <c r="I45" s="66">
        <v>45</v>
      </c>
      <c r="J45" s="36"/>
      <c r="K45" s="62">
        <f>IFERROR(I45/G45,0)</f>
        <v>0.75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>
        <v>0</v>
      </c>
      <c r="H47" s="61"/>
      <c r="I47" s="66">
        <v>0</v>
      </c>
      <c r="J47" s="36"/>
      <c r="K47" s="62">
        <f>IFERROR(I47/G47,0)</f>
        <v>0</v>
      </c>
      <c r="L47" s="36"/>
      <c r="M47" s="64" t="s">
        <v>108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>
        <v>0</v>
      </c>
      <c r="H49" s="61"/>
      <c r="I49" s="66">
        <v>0</v>
      </c>
      <c r="J49" s="36"/>
      <c r="K49" s="62">
        <f>IFERROR(I49/G49,0)</f>
        <v>0</v>
      </c>
      <c r="L49" s="36"/>
      <c r="M49" s="64" t="s">
        <v>104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>
        <v>99</v>
      </c>
      <c r="H51" s="61"/>
      <c r="I51" s="66">
        <v>25</v>
      </c>
      <c r="J51" s="36"/>
      <c r="K51" s="62">
        <f>IFERROR(I51/G51,0)</f>
        <v>0.25252525252525254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>
        <v>698</v>
      </c>
      <c r="H53" s="61"/>
      <c r="I53" s="66">
        <v>60</v>
      </c>
      <c r="J53" s="36"/>
      <c r="K53" s="62">
        <f>IFERROR(I53/G53,0)</f>
        <v>8.5959885386819479E-2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K55"/>
  <sheetViews>
    <sheetView topLeftCell="A13" zoomScaleNormal="100" workbookViewId="0">
      <selection activeCell="M14" sqref="M14:M16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 t="s">
        <v>111</v>
      </c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>
        <v>38</v>
      </c>
      <c r="H18" s="70"/>
      <c r="I18" s="66">
        <v>40</v>
      </c>
      <c r="J18" s="36"/>
      <c r="K18" s="62">
        <f>IFERROR((I18-G18)/G18,0)</f>
        <v>5.2631578947368418E-2</v>
      </c>
      <c r="L18" s="36"/>
      <c r="M18" s="64" t="s">
        <v>106</v>
      </c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>
        <v>0</v>
      </c>
      <c r="H20" s="70"/>
      <c r="I20" s="66">
        <v>0</v>
      </c>
      <c r="J20" s="36"/>
      <c r="K20" s="62">
        <f>IFERROR((I20-G20)/G20,0)</f>
        <v>0</v>
      </c>
      <c r="L20" s="36"/>
      <c r="M20" s="64" t="s">
        <v>100</v>
      </c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>
        <v>0</v>
      </c>
      <c r="H22" s="70"/>
      <c r="I22" s="66">
        <v>0</v>
      </c>
      <c r="J22" s="36"/>
      <c r="K22" s="62">
        <f>IFERROR((I22-G22)/G22,0)</f>
        <v>0</v>
      </c>
      <c r="L22" s="36"/>
      <c r="M22" s="64" t="s">
        <v>100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>
        <v>0</v>
      </c>
      <c r="H24" s="70"/>
      <c r="I24" s="66">
        <v>0</v>
      </c>
      <c r="J24" s="36"/>
      <c r="K24" s="62">
        <f>IFERROR((I24-G24)/G24,0)</f>
        <v>0</v>
      </c>
      <c r="L24" s="36"/>
      <c r="M24" s="64" t="s">
        <v>100</v>
      </c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>
        <v>0</v>
      </c>
      <c r="H26" s="70"/>
      <c r="I26" s="66">
        <v>0</v>
      </c>
      <c r="J26" s="36"/>
      <c r="K26" s="62">
        <f>IFERROR((I26-G26)/G26,0)</f>
        <v>0</v>
      </c>
      <c r="L26" s="36"/>
      <c r="M26" s="64" t="s">
        <v>100</v>
      </c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>
        <v>0</v>
      </c>
      <c r="H28" s="70"/>
      <c r="I28" s="66">
        <v>0</v>
      </c>
      <c r="J28" s="36"/>
      <c r="K28" s="62">
        <f>IFERROR((I28-G28)/G28,0)</f>
        <v>0</v>
      </c>
      <c r="L28" s="36"/>
      <c r="M28" s="64" t="s">
        <v>100</v>
      </c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>
        <v>0</v>
      </c>
      <c r="H30" s="70"/>
      <c r="I30" s="66">
        <v>0</v>
      </c>
      <c r="J30" s="36"/>
      <c r="K30" s="62">
        <f>IFERROR((I30-G30)/G30,0)</f>
        <v>0</v>
      </c>
      <c r="L30" s="36"/>
      <c r="M30" s="64" t="s">
        <v>100</v>
      </c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 t="s">
        <v>117</v>
      </c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 t="s">
        <v>119</v>
      </c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>
        <v>32</v>
      </c>
      <c r="H43" s="61"/>
      <c r="I43" s="66">
        <v>3</v>
      </c>
      <c r="J43" s="36"/>
      <c r="K43" s="62">
        <f>IFERROR(I43/G43,0)</f>
        <v>9.375E-2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 t="s">
        <v>119</v>
      </c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 t="s">
        <v>107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 t="s">
        <v>104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 t="s">
        <v>104</v>
      </c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 t="s">
        <v>104</v>
      </c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AK55"/>
  <sheetViews>
    <sheetView topLeftCell="I19" workbookViewId="0">
      <selection activeCell="M28" sqref="M28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 t="s">
        <v>112</v>
      </c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>
        <v>0</v>
      </c>
      <c r="H18" s="70"/>
      <c r="I18" s="66">
        <v>0</v>
      </c>
      <c r="J18" s="36"/>
      <c r="K18" s="62">
        <f>IFERROR((I18-G18)/G18,0)</f>
        <v>0</v>
      </c>
      <c r="L18" s="36"/>
      <c r="M18" s="64" t="s">
        <v>115</v>
      </c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>
        <v>0</v>
      </c>
      <c r="H20" s="70"/>
      <c r="I20" s="66">
        <v>0</v>
      </c>
      <c r="J20" s="36"/>
      <c r="K20" s="62">
        <f>IFERROR((I20-G20)/G20,0)</f>
        <v>0</v>
      </c>
      <c r="L20" s="36"/>
      <c r="M20" s="64" t="s">
        <v>115</v>
      </c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>
        <v>0</v>
      </c>
      <c r="H22" s="70"/>
      <c r="I22" s="66">
        <v>0</v>
      </c>
      <c r="J22" s="36"/>
      <c r="K22" s="62">
        <f>IFERROR((I22-G22)/G22,0)</f>
        <v>0</v>
      </c>
      <c r="L22" s="36"/>
      <c r="M22" s="64" t="s">
        <v>115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>
        <v>0</v>
      </c>
      <c r="H24" s="70"/>
      <c r="I24" s="66">
        <v>0</v>
      </c>
      <c r="J24" s="36"/>
      <c r="K24" s="62">
        <f>IFERROR((I24-G24)/G24,0)</f>
        <v>0</v>
      </c>
      <c r="L24" s="36"/>
      <c r="M24" s="64" t="s">
        <v>115</v>
      </c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>
        <v>157</v>
      </c>
      <c r="H26" s="70"/>
      <c r="I26" s="66">
        <v>0</v>
      </c>
      <c r="J26" s="36"/>
      <c r="K26" s="62">
        <f>IFERROR((I26-G26)/G26,0)</f>
        <v>-1</v>
      </c>
      <c r="L26" s="36"/>
      <c r="M26" s="64" t="s">
        <v>114</v>
      </c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>
        <v>82</v>
      </c>
      <c r="H28" s="70"/>
      <c r="I28" s="66">
        <v>0</v>
      </c>
      <c r="J28" s="36"/>
      <c r="K28" s="62">
        <f>IFERROR((I28-G28)/G28,0)</f>
        <v>-1</v>
      </c>
      <c r="L28" s="36"/>
      <c r="M28" s="64" t="s">
        <v>114</v>
      </c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>
        <v>0</v>
      </c>
      <c r="H30" s="70"/>
      <c r="I30" s="66">
        <v>0</v>
      </c>
      <c r="J30" s="36"/>
      <c r="K30" s="62">
        <f>IFERROR((I30-G30)/G30,0)</f>
        <v>0</v>
      </c>
      <c r="L30" s="36"/>
      <c r="M30" s="64" t="s">
        <v>115</v>
      </c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K55"/>
  <sheetViews>
    <sheetView topLeftCell="D10" workbookViewId="0">
      <selection activeCell="M30" sqref="M30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 t="s">
        <v>113</v>
      </c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>
        <v>151</v>
      </c>
      <c r="H18" s="70"/>
      <c r="I18" s="66">
        <v>0</v>
      </c>
      <c r="J18" s="36"/>
      <c r="K18" s="62">
        <f>IFERROR((I18-G18)/G18,0)</f>
        <v>-1</v>
      </c>
      <c r="L18" s="36"/>
      <c r="M18" s="64" t="s">
        <v>118</v>
      </c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>
        <v>0</v>
      </c>
      <c r="H20" s="70"/>
      <c r="I20" s="66">
        <v>0</v>
      </c>
      <c r="J20" s="36"/>
      <c r="K20" s="62">
        <f>IFERROR((I20-G20)/G20,0)</f>
        <v>0</v>
      </c>
      <c r="L20" s="36"/>
      <c r="M20" s="64" t="s">
        <v>115</v>
      </c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>
        <v>0</v>
      </c>
      <c r="H22" s="70"/>
      <c r="I22" s="66">
        <v>0</v>
      </c>
      <c r="J22" s="36"/>
      <c r="K22" s="62">
        <f>IFERROR((I22-G22)/G22,0)</f>
        <v>0</v>
      </c>
      <c r="L22" s="36"/>
      <c r="M22" s="64" t="s">
        <v>115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>
        <v>0</v>
      </c>
      <c r="H24" s="70"/>
      <c r="I24" s="66">
        <v>0</v>
      </c>
      <c r="J24" s="36"/>
      <c r="K24" s="62">
        <f>IFERROR((I24-G24)/G24,0)</f>
        <v>0</v>
      </c>
      <c r="L24" s="36"/>
      <c r="M24" s="64" t="s">
        <v>115</v>
      </c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>
        <v>0</v>
      </c>
      <c r="H26" s="70"/>
      <c r="I26" s="66">
        <v>0</v>
      </c>
      <c r="J26" s="36"/>
      <c r="K26" s="62">
        <f>IFERROR((I26-G26)/G26,0)</f>
        <v>0</v>
      </c>
      <c r="L26" s="36"/>
      <c r="M26" s="64" t="s">
        <v>115</v>
      </c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>
        <v>0</v>
      </c>
      <c r="H28" s="70"/>
      <c r="I28" s="66">
        <v>0</v>
      </c>
      <c r="J28" s="36"/>
      <c r="K28" s="62">
        <f>IFERROR((I28-G28)/G28,0)</f>
        <v>0</v>
      </c>
      <c r="L28" s="36"/>
      <c r="M28" s="64" t="s">
        <v>115</v>
      </c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>
        <v>0</v>
      </c>
      <c r="H30" s="70"/>
      <c r="I30" s="66">
        <v>0</v>
      </c>
      <c r="J30" s="36"/>
      <c r="K30" s="62">
        <f>IFERROR((I30-G30)/G30,0)</f>
        <v>0</v>
      </c>
      <c r="L30" s="36"/>
      <c r="M30" s="64" t="s">
        <v>115</v>
      </c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AK55"/>
  <sheetViews>
    <sheetView workbookViewId="0">
      <selection activeCell="K51" sqref="K51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88" t="s">
        <v>91</v>
      </c>
      <c r="F2" s="88"/>
      <c r="G2" s="88"/>
      <c r="H2" s="88"/>
      <c r="I2" s="88"/>
      <c r="J2" s="88"/>
      <c r="K2" s="88"/>
    </row>
    <row r="3" spans="1:37" ht="15.75" x14ac:dyDescent="0.2">
      <c r="C3" s="8"/>
      <c r="D3" s="8"/>
      <c r="E3" s="88"/>
      <c r="F3" s="88"/>
      <c r="G3" s="88"/>
      <c r="H3" s="88"/>
      <c r="I3" s="88"/>
      <c r="J3" s="88"/>
      <c r="K3" s="88"/>
    </row>
    <row r="4" spans="1:37" ht="15.75" x14ac:dyDescent="0.2">
      <c r="C4" s="8"/>
      <c r="D4" s="8"/>
      <c r="E4" s="88"/>
      <c r="F4" s="88"/>
      <c r="G4" s="88"/>
      <c r="H4" s="88"/>
      <c r="I4" s="88"/>
      <c r="J4" s="88"/>
      <c r="K4" s="88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95" t="s">
        <v>93</v>
      </c>
      <c r="C8" s="95"/>
      <c r="E8" s="92" t="str">
        <f>Summary!E8</f>
        <v>Rancho Santiago</v>
      </c>
      <c r="F8" s="93"/>
      <c r="G8" s="93"/>
      <c r="H8" s="93"/>
      <c r="I8" s="93"/>
      <c r="J8" s="93"/>
      <c r="K8" s="94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83" t="s">
        <v>15</v>
      </c>
      <c r="C10" s="83"/>
      <c r="D10" s="15"/>
      <c r="E10" s="79"/>
      <c r="F10" s="80"/>
      <c r="G10" s="80"/>
      <c r="H10" s="80"/>
      <c r="I10" s="80"/>
      <c r="J10" s="80"/>
      <c r="K10" s="81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74" t="s">
        <v>87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87"/>
      <c r="D14" s="87"/>
      <c r="E14" s="87"/>
      <c r="F14" s="16"/>
      <c r="G14" s="96" t="s">
        <v>11</v>
      </c>
      <c r="H14" s="24"/>
      <c r="I14" s="96" t="s">
        <v>12</v>
      </c>
      <c r="J14" s="24"/>
      <c r="K14" s="99" t="s">
        <v>90</v>
      </c>
      <c r="L14" s="24"/>
      <c r="M14" s="96" t="s">
        <v>92</v>
      </c>
      <c r="N14" s="25"/>
    </row>
    <row r="15" spans="1:37" ht="15.95" customHeight="1" x14ac:dyDescent="0.2">
      <c r="A15" s="17"/>
      <c r="B15" s="23"/>
      <c r="C15" s="87"/>
      <c r="D15" s="87"/>
      <c r="E15" s="87"/>
      <c r="F15" s="16"/>
      <c r="G15" s="97"/>
      <c r="H15" s="16"/>
      <c r="I15" s="97"/>
      <c r="J15" s="16"/>
      <c r="K15" s="100"/>
      <c r="L15" s="16"/>
      <c r="M15" s="97"/>
      <c r="N15" s="25"/>
    </row>
    <row r="16" spans="1:37" ht="15.95" customHeight="1" x14ac:dyDescent="0.2">
      <c r="A16" s="26"/>
      <c r="B16" s="27"/>
      <c r="C16" s="87"/>
      <c r="D16" s="87"/>
      <c r="E16" s="87"/>
      <c r="F16" s="28"/>
      <c r="G16" s="98"/>
      <c r="H16" s="28"/>
      <c r="I16" s="98"/>
      <c r="J16" s="28"/>
      <c r="K16" s="101"/>
      <c r="L16" s="28"/>
      <c r="M16" s="98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4" t="s">
        <v>94</v>
      </c>
      <c r="D18" s="85"/>
      <c r="E18" s="86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4" t="s">
        <v>89</v>
      </c>
      <c r="D20" s="85"/>
      <c r="E20" s="86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4" t="s">
        <v>95</v>
      </c>
      <c r="D22" s="85"/>
      <c r="E22" s="86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4" t="s">
        <v>96</v>
      </c>
      <c r="D24" s="85"/>
      <c r="E24" s="86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4" t="s">
        <v>97</v>
      </c>
      <c r="D26" s="85"/>
      <c r="E26" s="86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4" t="s">
        <v>98</v>
      </c>
      <c r="D28" s="85"/>
      <c r="E28" s="86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4" t="s">
        <v>99</v>
      </c>
      <c r="D30" s="85"/>
      <c r="E30" s="86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75" t="s">
        <v>88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87"/>
      <c r="D35" s="87"/>
      <c r="E35" s="87"/>
      <c r="F35" s="16"/>
      <c r="G35" s="96" t="s">
        <v>1</v>
      </c>
      <c r="H35" s="24"/>
      <c r="I35" s="96" t="s">
        <v>2</v>
      </c>
      <c r="J35" s="24"/>
      <c r="K35" s="99" t="s">
        <v>0</v>
      </c>
      <c r="L35" s="24"/>
      <c r="M35" s="96" t="s">
        <v>92</v>
      </c>
      <c r="N35" s="25"/>
    </row>
    <row r="36" spans="1:33" ht="5.0999999999999996" customHeight="1" x14ac:dyDescent="0.2">
      <c r="A36" s="17"/>
      <c r="B36" s="23"/>
      <c r="C36" s="87"/>
      <c r="D36" s="87"/>
      <c r="E36" s="87"/>
      <c r="F36" s="16"/>
      <c r="G36" s="97"/>
      <c r="H36" s="16"/>
      <c r="I36" s="97"/>
      <c r="J36" s="16"/>
      <c r="K36" s="100"/>
      <c r="L36" s="16"/>
      <c r="M36" s="97"/>
      <c r="N36" s="25"/>
    </row>
    <row r="37" spans="1:33" x14ac:dyDescent="0.2">
      <c r="A37" s="26"/>
      <c r="B37" s="27"/>
      <c r="C37" s="87"/>
      <c r="D37" s="87"/>
      <c r="E37" s="87"/>
      <c r="F37" s="28"/>
      <c r="G37" s="98"/>
      <c r="H37" s="28"/>
      <c r="I37" s="98"/>
      <c r="J37" s="28"/>
      <c r="K37" s="101"/>
      <c r="L37" s="28"/>
      <c r="M37" s="98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76" t="s">
        <v>3</v>
      </c>
      <c r="D39" s="77"/>
      <c r="E39" s="78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76" t="s">
        <v>4</v>
      </c>
      <c r="D41" s="77"/>
      <c r="E41" s="78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76" t="s">
        <v>5</v>
      </c>
      <c r="D43" s="77"/>
      <c r="E43" s="78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76" t="s">
        <v>6</v>
      </c>
      <c r="D45" s="77"/>
      <c r="E45" s="78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76" t="s">
        <v>7</v>
      </c>
      <c r="D47" s="77"/>
      <c r="E47" s="78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76" t="s">
        <v>8</v>
      </c>
      <c r="D49" s="77"/>
      <c r="E49" s="78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76" t="s">
        <v>9</v>
      </c>
      <c r="D51" s="77"/>
      <c r="E51" s="78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76" t="s">
        <v>10</v>
      </c>
      <c r="D53" s="77"/>
      <c r="E53" s="78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E2:K4"/>
    <mergeCell ref="B6:L6"/>
    <mergeCell ref="B8:C8"/>
    <mergeCell ref="E8:K8"/>
    <mergeCell ref="B10:C10"/>
    <mergeCell ref="E10:K10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C30:E30"/>
    <mergeCell ref="B33:N33"/>
    <mergeCell ref="C35:E37"/>
    <mergeCell ref="G35:G37"/>
    <mergeCell ref="I35:I37"/>
    <mergeCell ref="K35:K37"/>
    <mergeCell ref="M35:M37"/>
    <mergeCell ref="C51:E51"/>
    <mergeCell ref="C53:E53"/>
    <mergeCell ref="C39:E39"/>
    <mergeCell ref="C41:E41"/>
    <mergeCell ref="C43:E43"/>
    <mergeCell ref="C45:E45"/>
    <mergeCell ref="C47:E47"/>
    <mergeCell ref="C49:E49"/>
  </mergeCells>
  <pageMargins left="0.7" right="0.7" top="0.75" bottom="0.75" header="0.3" footer="0.3"/>
  <pageSetup scale="6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Summary</vt:lpstr>
      <vt:lpstr>ddConsortia</vt:lpstr>
      <vt:lpstr>RSCCD</vt:lpstr>
      <vt:lpstr>GGUSD</vt:lpstr>
      <vt:lpstr>OUSD</vt:lpstr>
      <vt:lpstr>SAUSD</vt:lpstr>
      <vt:lpstr>OCDE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ddConsortium</vt:lpstr>
      <vt:lpstr>GGUSD!Print_Area</vt:lpstr>
      <vt:lpstr>OCDE!Print_Area</vt:lpstr>
      <vt:lpstr>RSCCD!Print_Area</vt:lpstr>
      <vt:lpstr>SAUSD!Print_Area</vt:lpstr>
      <vt:lpstr>Sheet10!Print_Area</vt:lpstr>
      <vt:lpstr>Sheet11!Print_Area</vt:lpstr>
      <vt:lpstr>Sheet12!Print_Area</vt:lpstr>
      <vt:lpstr>Sheet13!Print_Area</vt:lpstr>
      <vt:lpstr>Sheet14!Print_Area</vt:lpstr>
      <vt:lpstr>Sheet15!Print_Area</vt:lpstr>
      <vt:lpstr>Sheet16!Print_Area</vt:lpstr>
      <vt:lpstr>Sheet17!Print_Area</vt:lpstr>
      <vt:lpstr>Sheet18!Print_Area</vt:lpstr>
      <vt:lpstr>Sheet19!Print_Area</vt:lpstr>
      <vt:lpstr>Sheet20!Print_Area</vt:lpstr>
      <vt:lpstr>Sheet6!Print_Area</vt:lpstr>
      <vt:lpstr>Sheet7!Print_Area</vt:lpstr>
      <vt:lpstr>Sheet8!Print_Area</vt:lpstr>
      <vt:lpstr>Sheet9!Print_Area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rsccdd</cp:lastModifiedBy>
  <cp:lastPrinted>2015-10-30T18:31:16Z</cp:lastPrinted>
  <dcterms:created xsi:type="dcterms:W3CDTF">2015-10-06T00:58:22Z</dcterms:created>
  <dcterms:modified xsi:type="dcterms:W3CDTF">2015-10-30T18:34:53Z</dcterms:modified>
</cp:coreProperties>
</file>